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Income Statement" sheetId="1" state="visible" r:id="rId3"/>
    <sheet name="Assumptions" sheetId="2" state="visible" r:id="rId4"/>
    <sheet name="Unit Economic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<sst xmlns="http://schemas.openxmlformats.org/spreadsheetml/2006/main" count="48" uniqueCount="47">
  <si>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AeroMaint™ 5-Year Income Statement</t>
  </si>
  <si>
    <t xml:space="preserve">Metric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</si>
  <si>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</si>
  <si>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</si>
  <si>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</si>
  <si>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</si>
  <si>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</si>
  <si>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Components (EOY)</t>
  </si>
  <si>
    <t xml:space="preserve">Avg events per component</t>
  </si>
  <si>
    <t xml:space="preserve">REVENUE</t>
  </si>
  <si>
    <t xml:space="preserve">SaaS subscription revenue ($K)</t>
  </si>
  <si>
    <t xml:space="preserve">Event-based revenue ($K)</t>
  </si>
  <si>
    <t xml:space="preserve">Total Revenue ($K)</t>
  </si>
  <si>
    <t xml:space="preserve">Gross Profit &amp; Margins</t>
  </si>
  <si>
    <t xml:space="preserve">COGS ($K, 25% of revenue)</t>
  </si>
  <si>
    <t xml:space="preserve">Gross Profit ($K)</t>
  </si>
  <si>
    <t xml:space="preserve">Gross Margin (%)</t>
  </si>
  <si>
    <t xml:space="preserve">Operating Expenses</t>
  </si>
  <si>
    <t xml:space="preserve">Personnel ($K)</t>
  </si>
  <si>
    <t xml:space="preserve">Other OpEx ($K)</t>
  </si>
  <si>
    <t xml:space="preserve">Total OpEx ($K)</t>
  </si>
  <si>
    <t xml:space="preserve">EBIT ($K)</t>
  </si>
  <si>
    <t xml:space="preserve">AeroMaint™ Financial Model - Key Assumptions</t>
  </si>
  <si>
    <t xml:space="preserve">Revenue Drivers</t>
  </si>
  <si>
    <t xml:space="preserve">SaaS subscription per component ($)</t>
  </si>
  <si>
    <t xml:space="preserve">Event-based per maintenance event ($)</t>
  </si>
  <si>
    <t xml:space="preserve">Avg events per component per year</t>
  </si>
  <si>
    <t xml:space="preserve">Growth &amp; Adoption</t>
  </si>
  <si>
    <t xml:space="preserve">Y1 Components (MVP)</t>
  </si>
  <si>
    <t xml:space="preserve">YoY component growth rate (%)</t>
  </si>
  <si>
    <t xml:space="preserve">Y1 team headcount</t>
  </si>
  <si>
    <t xml:space="preserve">Avg fully-loaded cost per head ($K)</t>
  </si>
  <si>
    <t xml:space="preserve">Y1 other OpEx (infra, legal, marketing) ($K)</t>
  </si>
  <si>
    <t xml:space="preserve">OpEx growth rate per year (%)</t>
  </si>
  <si>
    <t xml:space="preserve">Unit Economics &amp; Key Metrics</t>
  </si>
  <si>
    <t xml:space="preserve">LTV (customer lifetime value)</t>
  </si>
  <si>
    <t xml:space="preserve">Avg component revenue over 5 years</t>
  </si>
  <si>
    <t xml:space="preserve">CAC (customer acquisition cost)</t>
  </si>
  <si>
    <t xml:space="preserve">Marketing + sales cost per component</t>
  </si>
  <si>
    <t xml:space="preserve">LTV/CAC Ratio</t>
  </si>
  <si>
    <t xml:space="preserve">Venture benchmark: 3-5x+</t>
  </si>
  <si>
    <t xml:space="preserve">Gross Margin</t>
  </si>
  <si>
    <t xml:space="preserve">See Income Statement</t>
  </si>
  <si>
    <t xml:space="preserve">Runway Analysis</t>
  </si>
  <si>
    <t xml:space="preserve">Initial capital</t>
  </si>
  <si>
    <t xml:space="preserve">Y1 cash burn ($K)</t>
  </si>
  <si>
    <t xml:space="preserve">Months of runway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</si>
</sst>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#,##0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00FF"/>
      <name val="Cambria"/>
      <family val="0"/>
      <charset val="1"/>
    </font>
    <font>
      <i val="true"/>
      <sz val="1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5E8F0"/>
        <bgColor rgb="FFE8F5E9"/>
      </patternFill>
    </fill>
    <fill>
      <patternFill patternType="solid">
        <fgColor rgb="FFE8F5E9"/>
        <bgColor rgb="FFD5E8F0"/>
      </patternFill>
    </fill>
    <fill>
      <patternFill patternType="solid">
        <fgColor rgb="FFFFE0B2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5E9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6" min="2" style="1" width="16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customFormat="false" ht="15" hidden="false" customHeight="true" outlineLevel="0" collapsed="false">
      <c r="A4" s="4" t="s">
        <v>7</v>
      </c>
      <c r="B4" s="5" t="n">
        <v>500</v>
      </c>
      <c r="C4" s="5" t="n">
        <v>4500</v>
      </c>
      <c r="D4" s="5" t="n">
        <v>20000</v>
      </c>
      <c r="E4" s="5" t="n">
        <v>50000</v>
      </c>
      <c r="F4" s="5" t="n">
        <v>100000</v>
      </c>
    </row>
    <row r="5" customFormat="false" ht="15" hidden="false" customHeight="true" outlineLevel="0" collapsed="false">
      <c r="A5" s="4" t="s">
        <v>8</v>
      </c>
      <c r="B5" s="5" t="n">
        <v>1.5</v>
      </c>
      <c r="C5" s="5" t="n">
        <v>1.5</v>
      </c>
      <c r="D5" s="5" t="n">
        <v>1.8</v>
      </c>
      <c r="E5" s="5" t="n">
        <v>2</v>
      </c>
      <c r="F5" s="5" t="n">
        <v>2.2</v>
      </c>
    </row>
    <row r="7" customFormat="false" ht="15" hidden="false" customHeight="true" outlineLevel="0" collapsed="false">
      <c r="A7" s="6" t="s">
        <v>9</v>
      </c>
    </row>
    <row r="8" customFormat="false" ht="15" hidden="false" customHeight="true" outlineLevel="0" collapsed="false">
      <c r="A8" s="7" t="s">
        <v>10</v>
      </c>
      <c r="B8" s="8" t="n">
        <f aca="false">B4*3</f>
        <v>1500</v>
      </c>
      <c r="C8" s="8" t="n">
        <f aca="false">C4*3</f>
        <v>13500</v>
      </c>
      <c r="D8" s="8" t="n">
        <f aca="false">D4*3</f>
        <v>60000</v>
      </c>
      <c r="E8" s="8" t="n">
        <f aca="false">E4*3</f>
        <v>150000</v>
      </c>
      <c r="F8" s="8" t="n">
        <f aca="false">F4*3</f>
        <v>300000</v>
      </c>
    </row>
    <row r="9" customFormat="false" ht="15" hidden="false" customHeight="true" outlineLevel="0" collapsed="false">
      <c r="A9" s="7" t="s">
        <v>11</v>
      </c>
      <c r="B9" s="8" t="n">
        <f aca="false">B4*B5*15</f>
        <v>11250</v>
      </c>
      <c r="C9" s="8" t="n">
        <f aca="false">C4*C5*15</f>
        <v>101250</v>
      </c>
      <c r="D9" s="8" t="n">
        <f aca="false">D4*D5*15</f>
        <v>540000</v>
      </c>
      <c r="E9" s="8" t="n">
        <f aca="false">E4*E5*15</f>
        <v>1500000</v>
      </c>
      <c r="F9" s="8" t="n">
        <f aca="false">F4*F5*15</f>
        <v>3300000</v>
      </c>
    </row>
    <row r="10" customFormat="false" ht="15" hidden="false" customHeight="true" outlineLevel="0" collapsed="false">
      <c r="A10" s="4" t="s">
        <v>12</v>
      </c>
      <c r="B10" s="8" t="n">
        <f aca="false">B7+B8</f>
        <v>1500</v>
      </c>
      <c r="C10" s="8" t="n">
        <f aca="false">C7+C8</f>
        <v>13500</v>
      </c>
      <c r="D10" s="8" t="n">
        <f aca="false">D7+D8</f>
        <v>60000</v>
      </c>
      <c r="E10" s="8" t="n">
        <f aca="false">E7+E8</f>
        <v>150000</v>
      </c>
      <c r="F10" s="8" t="n">
        <f aca="false">F7+F8</f>
        <v>300000</v>
      </c>
    </row>
    <row r="12" customFormat="false" ht="15" hidden="false" customHeight="true" outlineLevel="0" collapsed="false">
      <c r="A12" s="6" t="s">
        <v>13</v>
      </c>
    </row>
    <row r="13" customFormat="false" ht="15" hidden="false" customHeight="true" outlineLevel="0" collapsed="false">
      <c r="A13" s="1" t="s">
        <v>14</v>
      </c>
      <c r="B13" s="8" t="n">
        <f aca="false">B9*0.25</f>
        <v>2812.5</v>
      </c>
      <c r="C13" s="8" t="n">
        <f aca="false">C9*0.25</f>
        <v>25312.5</v>
      </c>
      <c r="D13" s="8" t="n">
        <f aca="false">D9*0.25</f>
        <v>135000</v>
      </c>
      <c r="E13" s="8" t="n">
        <f aca="false">E9*0.25</f>
        <v>375000</v>
      </c>
      <c r="F13" s="8" t="n">
        <f aca="false">F9*0.25</f>
        <v>825000</v>
      </c>
    </row>
    <row r="14" customFormat="false" ht="15" hidden="false" customHeight="true" outlineLevel="0" collapsed="false">
      <c r="A14" s="4" t="s">
        <v>15</v>
      </c>
      <c r="B14" s="9" t="n">
        <f aca="false">B9-B11</f>
        <v>11250</v>
      </c>
      <c r="C14" s="9" t="n">
        <f aca="false">C9-C11</f>
        <v>101250</v>
      </c>
      <c r="D14" s="9" t="n">
        <f aca="false">D9-D11</f>
        <v>540000</v>
      </c>
      <c r="E14" s="9" t="n">
        <f aca="false">E9-E11</f>
        <v>1500000</v>
      </c>
      <c r="F14" s="9" t="n">
        <f aca="false">F9-F11</f>
        <v>3300000</v>
      </c>
    </row>
    <row r="15" customFormat="false" ht="15" hidden="false" customHeight="true" outlineLevel="0" collapsed="false">
      <c r="A15" s="1" t="s">
        <v>16</v>
      </c>
      <c r="B15" s="10" t="n">
        <f aca="false">B12/B9</f>
        <v>0</v>
      </c>
      <c r="C15" s="10" t="n">
        <f aca="false">C12/C9</f>
        <v>0</v>
      </c>
      <c r="D15" s="10" t="n">
        <f aca="false">D12/D9</f>
        <v>0</v>
      </c>
      <c r="E15" s="10" t="n">
        <f aca="false">E12/E9</f>
        <v>0</v>
      </c>
      <c r="F15" s="10" t="n">
        <f aca="false">F12/F9</f>
        <v>0</v>
      </c>
    </row>
    <row r="17" customFormat="false" ht="15" hidden="false" customHeight="true" outlineLevel="0" collapsed="false">
      <c r="A17" s="6" t="s">
        <v>17</v>
      </c>
    </row>
    <row r="18" customFormat="false" ht="15" hidden="false" customHeight="true" outlineLevel="0" collapsed="false">
      <c r="A18" s="1" t="s">
        <v>18</v>
      </c>
      <c r="B18" s="8" t="n">
        <v>480</v>
      </c>
      <c r="C18" s="8" t="n">
        <v>480</v>
      </c>
      <c r="D18" s="8" t="n">
        <v>840</v>
      </c>
      <c r="E18" s="8" t="n">
        <v>1200</v>
      </c>
      <c r="F18" s="8" t="n">
        <v>1440</v>
      </c>
    </row>
    <row r="19" customFormat="false" ht="15" hidden="false" customHeight="true" outlineLevel="0" collapsed="false">
      <c r="A19" s="7" t="s">
        <v>19</v>
      </c>
      <c r="B19" s="8" t="n">
        <v>150</v>
      </c>
      <c r="C19" s="8" t="n">
        <v>250</v>
      </c>
      <c r="D19" s="8" t="n">
        <v>350</v>
      </c>
      <c r="E19" s="8" t="n">
        <v>500</v>
      </c>
      <c r="F19" s="8" t="n">
        <v>650</v>
      </c>
    </row>
    <row r="20" customFormat="false" ht="15" hidden="false" customHeight="true" outlineLevel="0" collapsed="false">
      <c r="A20" s="4" t="s">
        <v>20</v>
      </c>
      <c r="B20" s="8" t="n">
        <f aca="false">B17+B18</f>
        <v>480</v>
      </c>
      <c r="C20" s="8" t="n">
        <f aca="false">C17+C18</f>
        <v>480</v>
      </c>
      <c r="D20" s="8" t="n">
        <f aca="false">D17+D18</f>
        <v>840</v>
      </c>
      <c r="E20" s="8" t="n">
        <f aca="false">E17+E18</f>
        <v>1200</v>
      </c>
      <c r="F20" s="8" t="n">
        <f aca="false">F17+F18</f>
        <v>1440</v>
      </c>
    </row>
    <row r="22" customFormat="false" ht="15" hidden="false" customHeight="true" outlineLevel="0" collapsed="false">
      <c r="A22" s="4" t="s">
        <v>21</v>
      </c>
      <c r="B22" s="11" t="n">
        <f aca="false">B12-B19</f>
        <v>-150</v>
      </c>
      <c r="C22" s="11" t="n">
        <f aca="false">C12-C19</f>
        <v>-250</v>
      </c>
      <c r="D22" s="11" t="n">
        <f aca="false">D12-D19</f>
        <v>-350</v>
      </c>
      <c r="E22" s="11" t="n">
        <f aca="false">E12-E19</f>
        <v>-500</v>
      </c>
      <c r="F22" s="11" t="n">
        <f aca="false">F12-F19</f>
        <v>-650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5"/>
    <col collapsed="false" customWidth="true" hidden="false" outlineLevel="0" max="2" min="2" style="1" width="20"/>
  </cols>
  <sheetData>
    <row r="1" customFormat="false" ht="17.25" hidden="false" customHeight="true" outlineLevel="0" collapsed="false">
      <c r="A1" s="2" t="s">
        <v>22</v>
      </c>
    </row>
    <row r="3" customFormat="false" ht="15" hidden="false" customHeight="true" outlineLevel="0" collapsed="false">
      <c r="A3" s="6" t="s">
        <v>23</v>
      </c>
    </row>
    <row r="4" customFormat="false" ht="15" hidden="false" customHeight="true" outlineLevel="0" collapsed="false">
      <c r="A4" s="1" t="s">
        <v>24</v>
      </c>
      <c r="B4" s="12" t="n">
        <v>3</v>
      </c>
    </row>
    <row r="5" customFormat="false" ht="15" hidden="false" customHeight="true" outlineLevel="0" collapsed="false">
      <c r="A5" s="1" t="s">
        <v>25</v>
      </c>
      <c r="B5" s="12" t="n">
        <v>15</v>
      </c>
    </row>
    <row r="6" customFormat="false" ht="15" hidden="false" customHeight="true" outlineLevel="0" collapsed="false">
      <c r="A6" s="1" t="s">
        <v>26</v>
      </c>
      <c r="B6" s="12" t="n">
        <v>1.5</v>
      </c>
    </row>
    <row r="8" customFormat="false" ht="15" hidden="false" customHeight="true" outlineLevel="0" collapsed="false">
      <c r="A8" s="6" t="s">
        <v>27</v>
      </c>
    </row>
    <row r="9" customFormat="false" ht="15" hidden="false" customHeight="true" outlineLevel="0" collapsed="false">
      <c r="A9" s="1" t="s">
        <v>28</v>
      </c>
      <c r="B9" s="12" t="n">
        <v>500</v>
      </c>
    </row>
    <row r="10" customFormat="false" ht="15" hidden="false" customHeight="true" outlineLevel="0" collapsed="false">
      <c r="A10" s="1" t="s">
        <v>29</v>
      </c>
      <c r="B10" s="12" t="n">
        <v>0.9</v>
      </c>
    </row>
    <row r="12" customFormat="false" ht="15" hidden="false" customHeight="true" outlineLevel="0" collapsed="false">
      <c r="A12" s="6" t="s">
        <v>17</v>
      </c>
    </row>
    <row r="13" customFormat="false" ht="15" hidden="false" customHeight="true" outlineLevel="0" collapsed="false">
      <c r="A13" s="1" t="s">
        <v>30</v>
      </c>
      <c r="B13" s="12" t="n">
        <v>4</v>
      </c>
    </row>
    <row r="14" customFormat="false" ht="15" hidden="false" customHeight="true" outlineLevel="0" collapsed="false">
      <c r="A14" s="1" t="s">
        <v>31</v>
      </c>
      <c r="B14" s="12" t="n">
        <v>120</v>
      </c>
    </row>
    <row r="15" customFormat="false" ht="15" hidden="false" customHeight="true" outlineLevel="0" collapsed="false">
      <c r="A15" s="1" t="s">
        <v>32</v>
      </c>
      <c r="B15" s="12" t="n">
        <v>150</v>
      </c>
    </row>
    <row r="16" customFormat="false" ht="15" hidden="false" customHeight="true" outlineLevel="0" collapsed="false">
      <c r="A16" s="1" t="s">
        <v>33</v>
      </c>
      <c r="B16" s="12" t="n">
        <v>0.6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25"/>
  </cols>
  <sheetData>
    <row r="1" customFormat="false" ht="17.25" hidden="false" customHeight="true" outlineLevel="0" collapsed="false">
      <c r="A1" s="2" t="s">
        <v>34</v>
      </c>
    </row>
    <row r="3" customFormat="false" ht="15" hidden="false" customHeight="true" outlineLevel="0" collapsed="false">
      <c r="A3" s="4" t="s">
        <v>35</v>
      </c>
      <c r="B3" s="13" t="s">
        <v>36</v>
      </c>
    </row>
    <row r="4" customFormat="false" ht="15" hidden="false" customHeight="true" outlineLevel="0" collapsed="false">
      <c r="A4" s="4" t="s">
        <v>37</v>
      </c>
      <c r="B4" s="13" t="s">
        <v>38</v>
      </c>
    </row>
    <row r="5" customFormat="false" ht="15" hidden="false" customHeight="true" outlineLevel="0" collapsed="false">
      <c r="A5" s="4" t="s">
        <v>39</v>
      </c>
      <c r="B5" s="13" t="s">
        <v>40</v>
      </c>
    </row>
    <row r="6" customFormat="false" ht="15" hidden="false" customHeight="true" outlineLevel="0" collapsed="false">
      <c r="A6" s="4" t="s">
        <v>41</v>
      </c>
      <c r="B6" s="13" t="s">
        <v>42</v>
      </c>
    </row>
    <row r="8" customFormat="false" ht="15" hidden="false" customHeight="true" outlineLevel="0" collapsed="false">
      <c r="A8" s="6" t="s">
        <v>43</v>
      </c>
    </row>
    <row r="9" customFormat="false" ht="15" hidden="false" customHeight="true" outlineLevel="0" collapsed="false">
      <c r="A9" s="1" t="s">
        <v>44</v>
      </c>
      <c r="B9" s="14" t="n">
        <v>500</v>
      </c>
    </row>
    <row r="10" customFormat="false" ht="15" hidden="false" customHeight="true" outlineLevel="0" collapsed="false">
      <c r="A10" s="1" t="s">
        <v>45</v>
      </c>
      <c r="B10" s="1" t="n">
        <v>480</v>
      </c>
    </row>
    <row r="11" customFormat="false" ht="15" hidden="false" customHeight="true" outlineLevel="0" collapsed="false">
      <c r="A11" s="1" t="s">
        <v>46</v>
      </c>
      <c r="B11" s="1" t="n">
        <f aca="false">500 / (480/12)</f>
        <v>12.5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2026-04-01T09:00:20Z</dcterms:created>
  <dc:creator>openpyxl</dc:creator>
  <dc:description/>
  <dc:language>en-US</dc:language>
  <cp:lastModifiedBy/>
  <dcterms:modified xsi:type="dcterms:W3CDTF">2026-04-01T09:00:28Z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