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venue Model" sheetId="1" state="visible" r:id="rId1"/>
    <sheet xmlns:r="http://schemas.openxmlformats.org/officeDocument/2006/relationships" name="Cost Structure" sheetId="2" state="visible" r:id="rId2"/>
    <sheet xmlns:r="http://schemas.openxmlformats.org/officeDocument/2006/relationships" name="Unit Economics" sheetId="3" state="visible" r:id="rId3"/>
    <sheet xmlns:r="http://schemas.openxmlformats.org/officeDocument/2006/relationships" name="Use of Proceed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"/>
  </numFmts>
  <fonts count="3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sz val="10"/>
    </font>
  </fonts>
  <fills count="5">
    <fill>
      <patternFill/>
    </fill>
    <fill>
      <patternFill patternType="gray125"/>
    </fill>
    <fill>
      <patternFill patternType="solid">
        <fgColor rgb="001E2761"/>
        <bgColor rgb="001E2761"/>
      </patternFill>
    </fill>
    <fill>
      <patternFill patternType="solid">
        <fgColor rgb="00E8F4F8"/>
        <bgColor rgb="00E8F4F8"/>
      </patternFill>
    </fill>
    <fill>
      <patternFill patternType="solid">
        <fgColor rgb="00D4EDDA"/>
        <bgColor rgb="00D4EDDA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3" fontId="0" fillId="0" borderId="1" pivotButton="0" quotePrefix="0" xfId="0"/>
    <xf numFmtId="164" fontId="0" fillId="0" borderId="1" pivotButton="0" quotePrefix="0" xfId="0"/>
    <xf numFmtId="10" fontId="0" fillId="0" borderId="1" pivotButton="0" quotePrefix="0" xfId="0"/>
    <xf numFmtId="0" fontId="0" fillId="0" borderId="1" pivotButton="0" quotePrefix="0" xfId="0"/>
    <xf numFmtId="164" fontId="2" fillId="3" borderId="1" pivotButton="0" quotePrefix="0" xfId="0"/>
    <xf numFmtId="164" fontId="2" fillId="4" borderId="1" pivotButton="0" quotePrefix="0" xfId="0"/>
    <xf numFmtId="0" fontId="2" fillId="3" borderId="0" pivotButton="0" quotePrefix="0" xfId="0"/>
    <xf numFmtId="10" fontId="2" fillId="3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1" t="inlineStr">
        <is>
          <t>Metric</t>
        </is>
      </c>
      <c r="B1" s="1" t="inlineStr">
        <is>
          <t>Year 1</t>
        </is>
      </c>
      <c r="C1" s="1" t="inlineStr">
        <is>
          <t>Year 2</t>
        </is>
      </c>
      <c r="D1" s="1" t="inlineStr">
        <is>
          <t>Year 3</t>
        </is>
      </c>
      <c r="E1" s="1" t="inlineStr">
        <is>
          <t>Year 4</t>
        </is>
      </c>
      <c r="F1" s="1" t="inlineStr">
        <is>
          <t>Year 5</t>
        </is>
      </c>
    </row>
    <row r="2">
      <c r="A2" t="inlineStr">
        <is>
          <t>Trade Instruments Issued</t>
        </is>
      </c>
      <c r="B2" s="2" t="n">
        <v>100</v>
      </c>
      <c r="C2" s="2" t="n">
        <v>1000</v>
      </c>
      <c r="D2" s="2" t="n">
        <v>5000</v>
      </c>
      <c r="E2" s="2" t="n">
        <v>12000</v>
      </c>
      <c r="F2" s="2" t="n">
        <v>20000</v>
      </c>
    </row>
    <row r="3">
      <c r="A3" t="inlineStr">
        <is>
          <t>Average Instrument Value ($)</t>
        </is>
      </c>
      <c r="B3" s="3" t="n">
        <v>50000</v>
      </c>
      <c r="C3" s="3" t="n">
        <v>50000</v>
      </c>
      <c r="D3" s="3" t="n">
        <v>50000</v>
      </c>
      <c r="E3" s="3" t="n">
        <v>50000</v>
      </c>
      <c r="F3" s="3" t="n">
        <v>50000</v>
      </c>
    </row>
    <row r="4">
      <c r="A4" t="inlineStr">
        <is>
          <t>Platform Fee (% of value)</t>
        </is>
      </c>
      <c r="B4" s="4" t="n">
        <v>0.005</v>
      </c>
      <c r="C4" s="4" t="n">
        <v>0.005</v>
      </c>
      <c r="D4" s="4" t="n">
        <v>0.005</v>
      </c>
      <c r="E4" s="4" t="n">
        <v>0.005</v>
      </c>
      <c r="F4" s="4" t="n">
        <v>0.005</v>
      </c>
    </row>
    <row r="5">
      <c r="A5" t="inlineStr">
        <is>
          <t>Platform Fee Revenue</t>
        </is>
      </c>
      <c r="B5" s="3">
        <f>B2*B3*B4</f>
        <v/>
      </c>
      <c r="C5" s="3">
        <f>C2*C3*C4</f>
        <v/>
      </c>
      <c r="D5" s="3">
        <f>D2*D3*D4</f>
        <v/>
      </c>
      <c r="E5" s="3">
        <f>E2*E3*E4</f>
        <v/>
      </c>
      <c r="F5" s="3">
        <f>F2*F3*F4</f>
        <v/>
      </c>
    </row>
    <row r="6">
      <c r="A6" t="inlineStr">
        <is>
          <t>Milestones per Instrument</t>
        </is>
      </c>
      <c r="B6" s="5" t="n">
        <v>4</v>
      </c>
      <c r="C6" s="5" t="n">
        <v>4</v>
      </c>
      <c r="D6" s="5" t="n">
        <v>4</v>
      </c>
      <c r="E6" s="5" t="n">
        <v>4</v>
      </c>
      <c r="F6" s="5" t="n">
        <v>4</v>
      </c>
    </row>
    <row r="7">
      <c r="A7" t="inlineStr">
        <is>
          <t>Milestone Verification Fee ($)</t>
        </is>
      </c>
      <c r="B7" s="3" t="n">
        <v>100</v>
      </c>
      <c r="C7" s="3" t="n">
        <v>100</v>
      </c>
      <c r="D7" s="3" t="n">
        <v>100</v>
      </c>
      <c r="E7" s="3" t="n">
        <v>100</v>
      </c>
      <c r="F7" s="3" t="n">
        <v>100</v>
      </c>
    </row>
    <row r="8">
      <c r="A8" t="inlineStr">
        <is>
          <t>Milestone Verification Revenue</t>
        </is>
      </c>
      <c r="B8" s="3">
        <f>B2*B6*B7</f>
        <v/>
      </c>
      <c r="C8" s="3">
        <f>C2*C6*C7</f>
        <v/>
      </c>
      <c r="D8" s="3">
        <f>D2*D6*D7</f>
        <v/>
      </c>
      <c r="E8" s="3">
        <f>E2*E6*E7</f>
        <v/>
      </c>
      <c r="F8" s="3">
        <f>F2*F6*F7</f>
        <v/>
      </c>
    </row>
    <row r="9">
      <c r="A9" t="inlineStr">
        <is>
          <t>Compliance &amp; Analytics Revenue</t>
        </is>
      </c>
      <c r="B9" s="3" t="n">
        <v>5000</v>
      </c>
      <c r="C9" s="3" t="n">
        <v>50000</v>
      </c>
      <c r="D9" s="3" t="n">
        <v>150000</v>
      </c>
      <c r="E9" s="3" t="n">
        <v>400000</v>
      </c>
      <c r="F9" s="3" t="n">
        <v>700000</v>
      </c>
    </row>
    <row r="10">
      <c r="A10" t="inlineStr">
        <is>
          <t>Total Revenue</t>
        </is>
      </c>
      <c r="B10" s="6">
        <f>B5+B8+B9</f>
        <v/>
      </c>
      <c r="C10" s="6">
        <f>C5+C8+C9</f>
        <v/>
      </c>
      <c r="D10" s="6">
        <f>D5+D8+D9</f>
        <v/>
      </c>
      <c r="E10" s="6">
        <f>E5+E8+E9</f>
        <v/>
      </c>
      <c r="F10" s="6">
        <f>F5+F8+F9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25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Metric</t>
        </is>
      </c>
      <c r="B1" s="1" t="inlineStr">
        <is>
          <t>Year 1</t>
        </is>
      </c>
      <c r="C1" s="1" t="inlineStr">
        <is>
          <t>Year 2</t>
        </is>
      </c>
      <c r="D1" s="1" t="inlineStr">
        <is>
          <t>Year 3</t>
        </is>
      </c>
      <c r="E1" s="1" t="inlineStr">
        <is>
          <t>Year 4</t>
        </is>
      </c>
      <c r="F1" s="1" t="inlineStr">
        <is>
          <t>Year 5</t>
        </is>
      </c>
    </row>
    <row r="2">
      <c r="A2" t="inlineStr">
        <is>
          <t>Engineering &amp; Product (headcount)</t>
        </is>
      </c>
      <c r="B2" s="5" t="n">
        <v>5</v>
      </c>
      <c r="C2" s="5" t="n">
        <v>12</v>
      </c>
      <c r="D2" s="5" t="n">
        <v>18</v>
      </c>
      <c r="E2" s="5" t="n">
        <v>25</v>
      </c>
      <c r="F2" s="5" t="n">
        <v>30</v>
      </c>
    </row>
    <row r="3">
      <c r="A3" t="inlineStr">
        <is>
          <t>Engineering Cost per HC (annual)</t>
        </is>
      </c>
      <c r="B3" s="3" t="n">
        <v>150000</v>
      </c>
      <c r="C3" s="3" t="n">
        <v>150000</v>
      </c>
      <c r="D3" s="3" t="n">
        <v>150000</v>
      </c>
      <c r="E3" s="3" t="n">
        <v>150000</v>
      </c>
      <c r="F3" s="3" t="n">
        <v>150000</v>
      </c>
    </row>
    <row r="4">
      <c r="A4" t="inlineStr">
        <is>
          <t>Total Engineering Cost</t>
        </is>
      </c>
      <c r="B4" s="3">
        <f>B2*B3</f>
        <v/>
      </c>
      <c r="C4" s="3">
        <f>C2*C3</f>
        <v/>
      </c>
      <c r="D4" s="3">
        <f>D2*D3</f>
        <v/>
      </c>
      <c r="E4" s="3">
        <f>E2*E3</f>
        <v/>
      </c>
      <c r="F4" s="3">
        <f>F2*F3</f>
        <v/>
      </c>
    </row>
    <row r="5">
      <c r="A5" t="inlineStr">
        <is>
          <t>Sales &amp; Marketing</t>
        </is>
      </c>
      <c r="B5" s="3" t="n">
        <v>50000</v>
      </c>
      <c r="C5" s="3" t="n">
        <v>150000</v>
      </c>
      <c r="D5" s="3" t="n">
        <v>400000</v>
      </c>
      <c r="E5" s="3" t="n">
        <v>800000</v>
      </c>
      <c r="F5" s="3" t="n">
        <v>1200000</v>
      </c>
    </row>
    <row r="6">
      <c r="A6" t="inlineStr">
        <is>
          <t>Infrastructure &amp; Hosting</t>
        </is>
      </c>
      <c r="B6" s="3" t="n">
        <v>30000</v>
      </c>
      <c r="C6" s="3" t="n">
        <v>80000</v>
      </c>
      <c r="D6" s="3" t="n">
        <v>150000</v>
      </c>
      <c r="E6" s="3" t="n">
        <v>250000</v>
      </c>
      <c r="F6" s="3" t="n">
        <v>350000</v>
      </c>
    </row>
    <row r="7">
      <c r="A7" t="inlineStr">
        <is>
          <t>Legal &amp; Compliance</t>
        </is>
      </c>
      <c r="B7" s="3" t="n">
        <v>60000</v>
      </c>
      <c r="C7" s="3" t="n">
        <v>80000</v>
      </c>
      <c r="D7" s="3" t="n">
        <v>100000</v>
      </c>
      <c r="E7" s="3" t="n">
        <v>120000</v>
      </c>
      <c r="F7" s="3" t="n">
        <v>150000</v>
      </c>
    </row>
    <row r="8">
      <c r="A8" t="inlineStr">
        <is>
          <t>G&amp;A (Operations, HR, Finance)</t>
        </is>
      </c>
      <c r="B8" s="3" t="n">
        <v>40000</v>
      </c>
      <c r="C8" s="3" t="n">
        <v>80000</v>
      </c>
      <c r="D8" s="3" t="n">
        <v>150000</v>
      </c>
      <c r="E8" s="3" t="n">
        <v>250000</v>
      </c>
      <c r="F8" s="3" t="n">
        <v>350000</v>
      </c>
    </row>
    <row r="9">
      <c r="A9" t="inlineStr">
        <is>
          <t>Total Operating Costs</t>
        </is>
      </c>
      <c r="B9" s="6">
        <f>B4+B5+B6+B7+B8</f>
        <v/>
      </c>
      <c r="C9" s="6">
        <f>C4+C5+C6+C7+C8</f>
        <v/>
      </c>
      <c r="D9" s="6">
        <f>D4+D5+D6+D7+D8</f>
        <v/>
      </c>
      <c r="E9" s="6">
        <f>E4+E5+E6+E7+E8</f>
        <v/>
      </c>
      <c r="F9" s="6">
        <f>F4+F5+F6+F7+F8</f>
        <v/>
      </c>
    </row>
    <row r="10">
      <c r="A10" t="inlineStr">
        <is>
          <t>EBITDA</t>
        </is>
      </c>
      <c r="B10" s="7">
        <f>'Revenue Model'!B10-B9</f>
        <v/>
      </c>
      <c r="C10" s="7">
        <f>'Revenue Model'!C10-C9</f>
        <v/>
      </c>
      <c r="D10" s="7">
        <f>'Revenue Model'!D10-D9</f>
        <v/>
      </c>
      <c r="E10" s="7">
        <f>'Revenue Model'!E10-E9</f>
        <v/>
      </c>
      <c r="F10" s="7">
        <f>'Revenue Model'!F10-F9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6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Metric</t>
        </is>
      </c>
      <c r="B1" s="1" t="inlineStr">
        <is>
          <t>Year 1</t>
        </is>
      </c>
      <c r="C1" s="1" t="inlineStr">
        <is>
          <t>Year 2</t>
        </is>
      </c>
      <c r="D1" s="1" t="inlineStr">
        <is>
          <t>Year 3</t>
        </is>
      </c>
      <c r="E1" s="1" t="inlineStr">
        <is>
          <t>Year 4</t>
        </is>
      </c>
      <c r="F1" s="1" t="inlineStr">
        <is>
          <t>Year 5</t>
        </is>
      </c>
    </row>
    <row r="2">
      <c r="A2" t="inlineStr">
        <is>
          <t>Revenue per Instrument</t>
        </is>
      </c>
      <c r="B2" s="3">
        <f>'Revenue Model'!B10/'Revenue Model'!B2</f>
        <v/>
      </c>
      <c r="C2" s="3">
        <f>'Revenue Model'!C10/'Revenue Model'!C2</f>
        <v/>
      </c>
      <c r="D2" s="3">
        <f>'Revenue Model'!D10/'Revenue Model'!D2</f>
        <v/>
      </c>
      <c r="E2" s="3">
        <f>'Revenue Model'!E10/'Revenue Model'!E2</f>
        <v/>
      </c>
      <c r="F2" s="3">
        <f>'Revenue Model'!F10/'Revenue Model'!F2</f>
        <v/>
      </c>
    </row>
    <row r="3">
      <c r="A3" t="inlineStr">
        <is>
          <t>Operating Cost per Instrument</t>
        </is>
      </c>
      <c r="B3" s="3">
        <f>'Cost Structure'!B9/'Revenue Model'!B2</f>
        <v/>
      </c>
      <c r="C3" s="3">
        <f>'Cost Structure'!C9/'Revenue Model'!C2</f>
        <v/>
      </c>
      <c r="D3" s="3">
        <f>'Cost Structure'!D9/'Revenue Model'!D2</f>
        <v/>
      </c>
      <c r="E3" s="3">
        <f>'Cost Structure'!E9/'Revenue Model'!E2</f>
        <v/>
      </c>
      <c r="F3" s="3">
        <f>'Cost Structure'!F9/'Revenue Model'!F2</f>
        <v/>
      </c>
    </row>
    <row r="4">
      <c r="A4" t="inlineStr">
        <is>
          <t>Gross Margin per Instrument</t>
        </is>
      </c>
      <c r="B4" s="6">
        <f>B2-B3</f>
        <v/>
      </c>
      <c r="C4" s="6">
        <f>C2-C3</f>
        <v/>
      </c>
      <c r="D4" s="6">
        <f>D2-D3</f>
        <v/>
      </c>
      <c r="E4" s="6">
        <f>E2-E3</f>
        <v/>
      </c>
      <c r="F4" s="6">
        <f>F2-F3</f>
        <v/>
      </c>
    </row>
    <row r="5">
      <c r="A5" t="inlineStr">
        <is>
          <t>Gross Margin %</t>
        </is>
      </c>
      <c r="B5" s="4">
        <f>B4/B2</f>
        <v/>
      </c>
      <c r="C5" s="4">
        <f>C4/C2</f>
        <v/>
      </c>
      <c r="D5" s="4">
        <f>D4/D2</f>
        <v/>
      </c>
      <c r="E5" s="4">
        <f>E4/E2</f>
        <v/>
      </c>
      <c r="F5" s="4">
        <f>F4/F2</f>
        <v/>
      </c>
    </row>
    <row r="6">
      <c r="A6" t="inlineStr">
        <is>
          <t>Customer Acquisition Cost (per corridor)</t>
        </is>
      </c>
      <c r="B6" s="3" t="n">
        <v>50000</v>
      </c>
      <c r="C6" s="3" t="n">
        <v>80000</v>
      </c>
      <c r="D6" s="3" t="n">
        <v>120000</v>
      </c>
      <c r="E6" s="3" t="n">
        <v>150000</v>
      </c>
      <c r="F6" s="3" t="n">
        <v>200000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16" customWidth="1" min="3" max="3"/>
  </cols>
  <sheetData>
    <row r="1">
      <c r="A1" s="1" t="inlineStr">
        <is>
          <t>Category</t>
        </is>
      </c>
      <c r="B1" s="1" t="inlineStr">
        <is>
          <t>Percentage</t>
        </is>
      </c>
      <c r="C1" s="1" t="inlineStr">
        <is>
          <t>Amount ($)</t>
        </is>
      </c>
    </row>
    <row r="2">
      <c r="A2" t="inlineStr">
        <is>
          <t>Engineering &amp; Product</t>
        </is>
      </c>
      <c r="B2" s="4" t="n">
        <v>0.4</v>
      </c>
      <c r="C2" s="3">
        <f>B2*$2000000</f>
        <v/>
      </c>
    </row>
    <row r="3">
      <c r="A3" t="inlineStr">
        <is>
          <t>Go-to-Market</t>
        </is>
      </c>
      <c r="B3" s="4" t="n">
        <v>0.3</v>
      </c>
      <c r="C3" s="3">
        <f>B3*$2000000</f>
        <v/>
      </c>
    </row>
    <row r="4">
      <c r="A4" t="inlineStr">
        <is>
          <t>Compliance &amp; Legal</t>
        </is>
      </c>
      <c r="B4" s="4" t="n">
        <v>0.15</v>
      </c>
      <c r="C4" s="3">
        <f>B4*$2000000</f>
        <v/>
      </c>
    </row>
    <row r="5">
      <c r="A5" t="inlineStr">
        <is>
          <t>Operating Reserve</t>
        </is>
      </c>
      <c r="B5" s="4" t="n">
        <v>0.15</v>
      </c>
      <c r="C5" s="3">
        <f>B5*$2000000</f>
        <v/>
      </c>
    </row>
    <row r="6">
      <c r="A6" s="8" t="inlineStr">
        <is>
          <t>Total Seed Raise</t>
        </is>
      </c>
      <c r="B6" s="9" t="n">
        <v>1</v>
      </c>
      <c r="C6" s="6" t="n">
        <v>2000000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2026-04-01T07:16:36Z</dcterms:created>
  <dcterms:modified xmlns:dcterms="http://purl.org/dc/terms/" xmlns:xsi="http://www.w3.org/2001/XMLSchema-instance" xsi:type="dcterms:W3CDTF">2026-04-01T07:16:36Z</dcterms:modified>
</cp:coreProperties>
</file>