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al Mode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<sst xmlns="http://schemas.openxmlformats.org/spreadsheetml/2006/main" count="30" uniqueCount="30">
  <si>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HarvestChain™ — DUAL Network</t>
  </si>
  <si>
    <t xml:space="preserve">5-Year Financial Model (Pre-Seed)</t>
  </si>
  <si>
    <t xml:space="preserve">KEY ASSUMPTIONS</t>
  </si>
  <si>
    <t xml:space="preserve">Avg Contract Value (Year 1)</t>
  </si>
  <si>
    <t xml:space="preserve">Monthly SaaS Revenue per Trader</t>
  </si>
  <si>
    <t xml:space="preserve">Number of Trader Clients (Y1)</t>
  </si>
  <si>
    <t xml:space="preserve">Annual Contracts Growth Rate</t>
  </si>
  <si>
    <t xml:space="preserve">Insurance Revenue per Policy</t>
  </si>
  <si>
    <t xml:space="preserve">Policies per Year (Y1)</t>
  </si>
  <si>
    <t xml:space="preserve">REVENUE MODEL</t>
  </si>
  <si>
    <t xml:space="preserve">Description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</si>
  <si>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</si>
  <si>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</si>
  <si>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</si>
  <si>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</si>
  <si>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</si>
  <si>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Contracts (End of Year)</t>
  </si>
  <si>
    <t xml:space="preserve">Attestation Revenue</t>
  </si>
  <si>
    <t xml:space="preserve">SaaS Revenue (Traders)</t>
  </si>
  <si>
    <t xml:space="preserve">Insurance Verification</t>
  </si>
  <si>
    <t xml:space="preserve">TOTAL REVENUE</t>
  </si>
  <si>
    <t xml:space="preserve">OPERATING EXPENSES</t>
  </si>
  <si>
    <t xml:space="preserve">Engineering &amp; Dev</t>
  </si>
  <si>
    <t xml:space="preserve">Sales &amp; Marketing</t>
  </si>
  <si>
    <t xml:space="preserve">Operations &amp; G&amp;A</t>
  </si>
  <si>
    <t xml:space="preserve">TOTAL OPEX</t>
  </si>
  <si>
    <t xml:space="preserve">EBITDA</t>
  </si>
  <si>
    <t xml:space="preserve">UNIT ECONOMICS</t>
  </si>
  <si>
    <t xml:space="preserve">Revenue per Contract</t>
  </si>
  <si>
    <t xml:space="preserve">Gross Margin %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</si>
</sst>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0.0\x"/>
    <numFmt numFmtId="167" formatCode="0%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D9E1F2"/>
        <bgColor rgb="FFE2EFDA"/>
      </patternFill>
    </fill>
    <fill>
      <patternFill patternType="solid">
        <fgColor rgb="FFE2EFDA"/>
        <bgColor rgb="FFD9E1F2"/>
      </patternFill>
    </fill>
    <fill>
      <patternFill patternType="solid">
        <fgColor rgb="FFFCE4D6"/>
        <bgColor rgb="FFE2EFDA"/>
      </patternFill>
    </fill>
    <fill>
      <patternFill patternType="solid">
        <fgColor rgb="FFC6EFCE"/>
        <bgColor rgb="FFE2EFD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2EFDA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0"/>
    <col collapsed="false" customWidth="true" hidden="false" outlineLevel="0" max="7" min="3" style="0" width="15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/>
    </row>
    <row r="5" customFormat="false" ht="15" hidden="false" customHeight="false" outlineLevel="0" collapsed="false">
      <c r="A5" s="0" t="s">
        <v>3</v>
      </c>
      <c r="B5" s="4" t="n">
        <v>150</v>
      </c>
    </row>
    <row r="6" customFormat="false" ht="15" hidden="false" customHeight="false" outlineLevel="0" collapsed="false">
      <c r="A6" s="0" t="s">
        <v>4</v>
      </c>
      <c r="B6" s="4" t="n">
        <v>3000</v>
      </c>
    </row>
    <row r="7" customFormat="false" ht="15" hidden="false" customHeight="false" outlineLevel="0" collapsed="false">
      <c r="A7" s="0" t="s">
        <v>5</v>
      </c>
      <c r="B7" s="0" t="n">
        <v>3</v>
      </c>
    </row>
    <row r="8" customFormat="false" ht="15" hidden="false" customHeight="false" outlineLevel="0" collapsed="false">
      <c r="A8" s="0" t="s">
        <v>6</v>
      </c>
      <c r="B8" s="5" t="n">
        <v>3</v>
      </c>
    </row>
    <row r="9" customFormat="false" ht="15" hidden="false" customHeight="false" outlineLevel="0" collapsed="false">
      <c r="A9" s="0" t="s">
        <v>7</v>
      </c>
      <c r="B9" s="4" t="n">
        <v>1000</v>
      </c>
    </row>
    <row r="10" customFormat="false" ht="15" hidden="false" customHeight="false" outlineLevel="0" collapsed="false">
      <c r="A10" s="0" t="s">
        <v>8</v>
      </c>
      <c r="B10" s="0" t="n">
        <v>20</v>
      </c>
    </row>
    <row r="12" customFormat="false" ht="15" hidden="false" customHeight="false" outlineLevel="0" collapsed="false">
      <c r="A12" s="6" t="s">
        <v>9</v>
      </c>
    </row>
    <row r="13" customFormat="false" ht="15" hidden="false" customHeight="false" outlineLevel="0" collapsed="false">
      <c r="B13" s="7" t="s">
        <v>10</v>
      </c>
      <c r="C13" s="7" t="s">
        <v>11</v>
      </c>
      <c r="D13" s="7" t="s">
        <v>12</v>
      </c>
      <c r="E13" s="7" t="s">
        <v>13</v>
      </c>
      <c r="F13" s="7" t="s">
        <v>14</v>
      </c>
      <c r="G13" s="7" t="s">
        <v>15</v>
      </c>
    </row>
    <row r="14" customFormat="false" ht="15" hidden="false" customHeight="false" outlineLevel="0" collapsed="false">
      <c r="B14" s="0" t="s">
        <v>16</v>
      </c>
      <c r="C14" s="0" t="n">
        <v>350</v>
      </c>
      <c r="D14" s="0" t="n">
        <f aca="false">C14*3</f>
        <v>1050</v>
      </c>
      <c r="E14" s="0" t="n">
        <f aca="false">D14*3</f>
        <v>3150</v>
      </c>
      <c r="F14" s="0" t="n">
        <f aca="false">E14*3</f>
        <v>9450</v>
      </c>
      <c r="G14" s="0" t="n">
        <f aca="false">F14*3</f>
        <v>28350</v>
      </c>
    </row>
    <row r="15" customFormat="false" ht="15" hidden="false" customHeight="false" outlineLevel="0" collapsed="false">
      <c r="B15" s="0" t="s">
        <v>17</v>
      </c>
      <c r="C15" s="4" t="n">
        <f aca="false">C14*150*3</f>
        <v>157500</v>
      </c>
      <c r="D15" s="4" t="n">
        <f aca="false">D14*150*3</f>
        <v>472500</v>
      </c>
      <c r="E15" s="4" t="n">
        <f aca="false">E14*150*3</f>
        <v>1417500</v>
      </c>
      <c r="F15" s="4" t="n">
        <f aca="false">F14*150*3</f>
        <v>4252500</v>
      </c>
      <c r="G15" s="4" t="n">
        <f aca="false">G14*150*3</f>
        <v>12757500</v>
      </c>
    </row>
    <row r="16" customFormat="false" ht="15" hidden="false" customHeight="false" outlineLevel="0" collapsed="false">
      <c r="B16" s="0" t="s">
        <v>18</v>
      </c>
      <c r="C16" s="4" t="n">
        <v>108000</v>
      </c>
      <c r="D16" s="4" t="n">
        <v>140400</v>
      </c>
      <c r="E16" s="4" t="n">
        <v>182520</v>
      </c>
      <c r="F16" s="4" t="n">
        <v>237576</v>
      </c>
      <c r="G16" s="4" t="n">
        <v>308848</v>
      </c>
    </row>
    <row r="17" customFormat="false" ht="15" hidden="false" customHeight="false" outlineLevel="0" collapsed="false">
      <c r="B17" s="0" t="s">
        <v>19</v>
      </c>
      <c r="C17" s="4" t="n">
        <f aca="false">20*1000</f>
        <v>20000</v>
      </c>
      <c r="D17" s="4" t="n">
        <f aca="false">40*1000</f>
        <v>40000</v>
      </c>
      <c r="E17" s="4" t="n">
        <f aca="false">60*1000</f>
        <v>60000</v>
      </c>
      <c r="F17" s="4" t="n">
        <f aca="false">80*1000</f>
        <v>80000</v>
      </c>
      <c r="G17" s="4" t="n">
        <f aca="false">100*1000</f>
        <v>100000</v>
      </c>
    </row>
    <row r="18" customFormat="false" ht="15" hidden="false" customHeight="false" outlineLevel="0" collapsed="false">
      <c r="B18" s="8" t="s">
        <v>20</v>
      </c>
      <c r="C18" s="9" t="n">
        <f aca="false">C15+C16+C17</f>
        <v>285500</v>
      </c>
      <c r="D18" s="9" t="n">
        <f aca="false">D15+D16+D17</f>
        <v>652900</v>
      </c>
      <c r="E18" s="9" t="n">
        <f aca="false">E15+E16+E17</f>
        <v>1660020</v>
      </c>
      <c r="F18" s="9" t="n">
        <f aca="false">F15+F16+F17</f>
        <v>4570076</v>
      </c>
      <c r="G18" s="9" t="n">
        <f aca="false">G15+G16+G17</f>
        <v>13166348</v>
      </c>
    </row>
    <row r="20" customFormat="false" ht="15" hidden="false" customHeight="false" outlineLevel="0" collapsed="false">
      <c r="A20" s="6" t="s">
        <v>21</v>
      </c>
    </row>
    <row r="21" customFormat="false" ht="15" hidden="false" customHeight="false" outlineLevel="0" collapsed="false">
      <c r="B21" s="0" t="s">
        <v>22</v>
      </c>
      <c r="C21" s="4" t="n">
        <v>150000</v>
      </c>
      <c r="D21" s="4" t="n">
        <v>187500</v>
      </c>
      <c r="E21" s="4" t="n">
        <v>234375</v>
      </c>
      <c r="F21" s="4" t="n">
        <v>292969</v>
      </c>
      <c r="G21" s="4" t="n">
        <v>366211</v>
      </c>
    </row>
    <row r="22" customFormat="false" ht="15" hidden="false" customHeight="false" outlineLevel="0" collapsed="false">
      <c r="B22" s="0" t="s">
        <v>23</v>
      </c>
      <c r="C22" s="4" t="n">
        <v>80000</v>
      </c>
      <c r="D22" s="4" t="n">
        <v>108000</v>
      </c>
      <c r="E22" s="4" t="n">
        <v>145800</v>
      </c>
      <c r="F22" s="4" t="n">
        <v>196830</v>
      </c>
      <c r="G22" s="4" t="n">
        <v>266321</v>
      </c>
    </row>
    <row r="23" customFormat="false" ht="15" hidden="false" customHeight="false" outlineLevel="0" collapsed="false">
      <c r="B23" s="0" t="s">
        <v>24</v>
      </c>
      <c r="C23" s="4" t="n">
        <v>60000</v>
      </c>
      <c r="D23" s="4" t="n">
        <v>72000</v>
      </c>
      <c r="E23" s="4" t="n">
        <v>86400</v>
      </c>
      <c r="F23" s="4" t="n">
        <v>103680</v>
      </c>
      <c r="G23" s="4" t="n">
        <v>124416</v>
      </c>
    </row>
    <row r="24" customFormat="false" ht="15" hidden="false" customHeight="false" outlineLevel="0" collapsed="false">
      <c r="B24" s="10" t="s">
        <v>25</v>
      </c>
      <c r="C24" s="11" t="n">
        <f aca="false">C21+C22+C23</f>
        <v>290000</v>
      </c>
      <c r="D24" s="11" t="n">
        <f aca="false">D21+D22+D23</f>
        <v>367500</v>
      </c>
      <c r="E24" s="11" t="n">
        <f aca="false">E21+E22+E23</f>
        <v>466575</v>
      </c>
      <c r="F24" s="11" t="n">
        <f aca="false">F21+F22+F23</f>
        <v>593479</v>
      </c>
      <c r="G24" s="11" t="n">
        <f aca="false">G21+G22+G23</f>
        <v>756948</v>
      </c>
    </row>
    <row r="26" customFormat="false" ht="15" hidden="false" customHeight="false" outlineLevel="0" collapsed="false">
      <c r="B26" s="12" t="s">
        <v>26</v>
      </c>
      <c r="C26" s="13" t="n">
        <f aca="false">C18-C24</f>
        <v>-4500</v>
      </c>
      <c r="D26" s="13" t="n">
        <f aca="false">D18-D24</f>
        <v>285400</v>
      </c>
      <c r="E26" s="13" t="n">
        <f aca="false">E18-E24</f>
        <v>1193445</v>
      </c>
      <c r="F26" s="13" t="n">
        <f aca="false">F18-F24</f>
        <v>3976597</v>
      </c>
      <c r="G26" s="13" t="n">
        <f aca="false">G18-G24</f>
        <v>12409400</v>
      </c>
    </row>
    <row r="28" customFormat="false" ht="15" hidden="false" customHeight="false" outlineLevel="0" collapsed="false">
      <c r="A28" s="6" t="s">
        <v>27</v>
      </c>
    </row>
    <row r="29" customFormat="false" ht="15" hidden="false" customHeight="false" outlineLevel="0" collapsed="false">
      <c r="B29" s="0" t="s">
        <v>28</v>
      </c>
      <c r="C29" s="4" t="n">
        <f aca="false">C18/C14</f>
        <v>815.714285714286</v>
      </c>
      <c r="D29" s="4" t="n">
        <f aca="false">D18/D14</f>
        <v>621.809523809524</v>
      </c>
      <c r="E29" s="4" t="n">
        <f aca="false">E18/E14</f>
        <v>526.990476190476</v>
      </c>
      <c r="F29" s="4" t="n">
        <f aca="false">F18/F14</f>
        <v>483.605925925926</v>
      </c>
      <c r="G29" s="4" t="n">
        <f aca="false">G18/G14</f>
        <v>464.421446208113</v>
      </c>
    </row>
    <row r="30" customFormat="false" ht="15" hidden="false" customHeight="false" outlineLevel="0" collapsed="false">
      <c r="B30" s="0" t="s">
        <v>29</v>
      </c>
      <c r="C30" s="14" t="n">
        <f aca="false">(C18-C21)/C18</f>
        <v>0.474605954465849</v>
      </c>
      <c r="D30" s="14" t="n">
        <f aca="false">(D18-D21)/D18</f>
        <v>0.712819727370195</v>
      </c>
      <c r="E30" s="14" t="n">
        <f aca="false">(E18-E21)/E18</f>
        <v>0.858811942024795</v>
      </c>
      <c r="F30" s="14" t="n">
        <f aca="false">(F18-F21)/F18</f>
        <v>0.935894063906158</v>
      </c>
      <c r="G30" s="14" t="n">
        <f aca="false">(G18-G21)/G18</f>
        <v>0.972185833155861</v>
      </c>
    </row>
  </sheetData>
  <mergeCells count="3">
    <mergeCell ref="A1:G1"/>
    <mergeCell ref="A2:G2"/>
    <mergeCell ref="A4:B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2026-04-01T10:12:07Z</dcterms:created>
  <dc:creator>openpyxl</dc:creator>
  <dc:description/>
  <dc:language>en-US</dc:language>
  <cp:lastModifiedBy/>
  <dcterms:modified xsi:type="dcterms:W3CDTF">2026-04-01T10:12:07Z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