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enue Model" sheetId="1" state="visible" r:id="rId1"/>
    <sheet xmlns:r="http://schemas.openxmlformats.org/officeDocument/2006/relationships" name="Cost Structure" sheetId="2" state="visible" r:id="rId2"/>
    <sheet xmlns:r="http://schemas.openxmlformats.org/officeDocument/2006/relationships" name="Unit Economics" sheetId="3" state="visible" r:id="rId3"/>
    <sheet xmlns:r="http://schemas.openxmlformats.org/officeDocument/2006/relationships" name="Use of Procee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sz val="12"/>
    </font>
    <font>
      <color rgb="000000FF"/>
    </font>
    <font>
      <b val="1"/>
    </font>
  </fonts>
  <fills count="5">
    <fill>
      <patternFill/>
    </fill>
    <fill>
      <patternFill patternType="gray125"/>
    </fill>
    <fill>
      <patternFill patternType="solid">
        <fgColor rgb="00CADCFC"/>
        <bgColor rgb="00CADCFC"/>
      </patternFill>
    </fill>
    <fill>
      <patternFill patternType="solid">
        <fgColor rgb="00FFFFCC"/>
        <bgColor rgb="00FFFFCC"/>
      </patternFill>
    </fill>
    <fill>
      <patternFill patternType="solid">
        <fgColor rgb="00C6EFCE"/>
        <bgColor rgb="00C6EF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2" fillId="0" borderId="0" pivotButton="0" quotePrefix="0" xfId="0"/>
    <xf numFmtId="0" fontId="4" fillId="3" borderId="0" pivotButton="0" quotePrefix="0" xfId="0"/>
    <xf numFmtId="0" fontId="4" fillId="0" borderId="0" pivotButton="0" quotePrefix="0" xfId="0"/>
    <xf numFmtId="0" fontId="4" fillId="4" borderId="0" pivotButton="0" quotePrefix="0" xfId="0"/>
    <xf numFmtId="9" fontId="0" fillId="0" borderId="0" pivotButton="0" quotePrefix="0" xfId="0"/>
    <xf numFmtId="9" fontId="0" fillId="3" borderId="0" pivotButton="0" quotePrefix="0" xfId="0"/>
    <xf numFmtId="0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REVENUE MODEL (5-Year Projection)</t>
        </is>
      </c>
    </row>
    <row r="3">
      <c r="A3" s="2" t="inlineStr">
        <is>
          <t>Year</t>
        </is>
      </c>
      <c r="B3" s="2" t="inlineStr">
        <is>
          <t>Y1</t>
        </is>
      </c>
      <c r="C3" s="2" t="inlineStr">
        <is>
          <t>Y2</t>
        </is>
      </c>
      <c r="D3" s="2" t="inlineStr">
        <is>
          <t>Y3</t>
        </is>
      </c>
      <c r="E3" s="2" t="inlineStr">
        <is>
          <t>Y4</t>
        </is>
      </c>
      <c r="F3" s="2" t="inlineStr">
        <is>
          <t>Y5</t>
        </is>
      </c>
    </row>
    <row r="4">
      <c r="A4" t="inlineStr">
        <is>
          <t>Enterprise Clients (input)</t>
        </is>
      </c>
      <c r="B4" s="3" t="n">
        <v>5</v>
      </c>
      <c r="C4" s="3" t="n">
        <v>25</v>
      </c>
      <c r="D4" s="3" t="n">
        <v>100</v>
      </c>
      <c r="E4" s="3" t="n">
        <v>250</v>
      </c>
      <c r="F4" s="3" t="n">
        <v>300</v>
      </c>
    </row>
    <row r="5">
      <c r="A5" t="inlineStr">
        <is>
          <t>Tokens per Client</t>
        </is>
      </c>
      <c r="B5">
        <f>B4*100000</f>
        <v/>
      </c>
      <c r="C5">
        <f>C4*100000</f>
        <v/>
      </c>
      <c r="D5">
        <f>D4*100000</f>
        <v/>
      </c>
      <c r="E5">
        <f>E4*100000</f>
        <v/>
      </c>
      <c r="F5">
        <f>F4*100000</f>
        <v/>
      </c>
    </row>
    <row r="6">
      <c r="A6" t="inlineStr">
        <is>
          <t>DPP Issuance Fee (input)</t>
        </is>
      </c>
      <c r="B6" s="3" t="n">
        <v>0.5</v>
      </c>
      <c r="C6" s="3" t="n">
        <v>0.75</v>
      </c>
      <c r="D6" s="3" t="n">
        <v>1</v>
      </c>
      <c r="E6" s="3" t="n">
        <v>1.5</v>
      </c>
      <c r="F6" s="3" t="n">
        <v>2</v>
      </c>
    </row>
    <row r="7">
      <c r="A7" t="inlineStr">
        <is>
          <t>Issuance Revenue</t>
        </is>
      </c>
      <c r="B7">
        <f>B4*B5*B6</f>
        <v/>
      </c>
      <c r="C7">
        <f>C4*C5*C6</f>
        <v/>
      </c>
      <c r="D7">
        <f>D4*D5*D6</f>
        <v/>
      </c>
      <c r="E7">
        <f>E4*E5*E6</f>
        <v/>
      </c>
      <c r="F7">
        <f>F4*F5*F6</f>
        <v/>
      </c>
    </row>
    <row r="9">
      <c r="A9" t="inlineStr">
        <is>
          <t>Verification Fee/Token/Year (input)</t>
        </is>
      </c>
      <c r="B9" s="3" t="n">
        <v>0.02</v>
      </c>
      <c r="C9" s="3" t="n">
        <v>0.02</v>
      </c>
      <c r="D9" s="3" t="n">
        <v>0.02</v>
      </c>
      <c r="E9" s="3" t="n">
        <v>0.02</v>
      </c>
      <c r="F9" s="3" t="n">
        <v>0.02</v>
      </c>
    </row>
    <row r="10">
      <c r="A10" t="inlineStr">
        <is>
          <t>Cumulative Tokens (input)</t>
        </is>
      </c>
      <c r="B10" s="3" t="n">
        <v>500000</v>
      </c>
      <c r="C10" s="3" t="n">
        <v>3500000</v>
      </c>
      <c r="D10" s="3" t="n">
        <v>13000000</v>
      </c>
      <c r="E10" s="3" t="n">
        <v>38000000</v>
      </c>
      <c r="F10" s="3" t="n">
        <v>67000000</v>
      </c>
    </row>
    <row r="11">
      <c r="A11" t="inlineStr">
        <is>
          <t>Verification Revenue</t>
        </is>
      </c>
      <c r="B11">
        <f>B10*B9</f>
        <v/>
      </c>
      <c r="C11">
        <f>C10*C9</f>
        <v/>
      </c>
      <c r="D11">
        <f>D10*D9</f>
        <v/>
      </c>
      <c r="E11">
        <f>E10*E9</f>
        <v/>
      </c>
      <c r="F11">
        <f>F10*F9</f>
        <v/>
      </c>
    </row>
    <row r="13">
      <c r="A13" t="inlineStr">
        <is>
          <t>Compliance Service Clients (input)</t>
        </is>
      </c>
      <c r="B13" s="3" t="n">
        <v>3</v>
      </c>
      <c r="C13" s="3" t="n">
        <v>15</v>
      </c>
      <c r="D13" s="3" t="n">
        <v>50</v>
      </c>
      <c r="E13" s="3" t="n">
        <v>120</v>
      </c>
      <c r="F13" s="3" t="n">
        <v>200</v>
      </c>
    </row>
    <row r="14">
      <c r="A14" t="inlineStr">
        <is>
          <t>Avg Revenue per Client (input)</t>
        </is>
      </c>
      <c r="B14" s="3" t="n">
        <v>12500</v>
      </c>
      <c r="C14" s="3" t="n">
        <v>12500</v>
      </c>
      <c r="D14" s="3" t="n">
        <v>12500</v>
      </c>
      <c r="E14" s="3" t="n">
        <v>12500</v>
      </c>
      <c r="F14" s="3" t="n">
        <v>12500</v>
      </c>
    </row>
    <row r="15">
      <c r="A15" t="inlineStr">
        <is>
          <t>Compliance Certification Revenue</t>
        </is>
      </c>
      <c r="B15">
        <f>B13*B14</f>
        <v/>
      </c>
      <c r="C15">
        <f>C13*C14</f>
        <v/>
      </c>
      <c r="D15">
        <f>D13*D14</f>
        <v/>
      </c>
      <c r="E15">
        <f>E13*E14</f>
        <v/>
      </c>
      <c r="F15">
        <f>F13*F14</f>
        <v/>
      </c>
    </row>
    <row r="17">
      <c r="A17" s="4" t="inlineStr">
        <is>
          <t>TOTAL REVENUE</t>
        </is>
      </c>
      <c r="B17" s="5">
        <f>B7+B11+B15</f>
        <v/>
      </c>
      <c r="C17" s="5">
        <f>C7+C11+C15</f>
        <v/>
      </c>
      <c r="D17" s="5">
        <f>D7+D11+D15</f>
        <v/>
      </c>
      <c r="E17" s="5">
        <f>E7+E11+E15</f>
        <v/>
      </c>
      <c r="F17" s="5">
        <f>F7+F11+F15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COST STRUCTURE (5-Year Projection)</t>
        </is>
      </c>
    </row>
    <row r="3">
      <c r="A3" s="2" t="inlineStr">
        <is>
          <t>Cost Category</t>
        </is>
      </c>
      <c r="B3" s="2" t="inlineStr">
        <is>
          <t>Y1</t>
        </is>
      </c>
      <c r="C3" s="2" t="inlineStr">
        <is>
          <t>Y2</t>
        </is>
      </c>
      <c r="D3" s="2" t="inlineStr">
        <is>
          <t>Y3</t>
        </is>
      </c>
      <c r="E3" s="2" t="inlineStr">
        <is>
          <t>Y4</t>
        </is>
      </c>
      <c r="F3" s="2" t="inlineStr">
        <is>
          <t>Y5</t>
        </is>
      </c>
    </row>
    <row r="4">
      <c r="A4" t="inlineStr">
        <is>
          <t>Engineering Headcount (input)</t>
        </is>
      </c>
      <c r="B4" s="3" t="n">
        <v>5</v>
      </c>
      <c r="C4" s="3" t="n">
        <v>12</v>
      </c>
      <c r="D4" s="3" t="n">
        <v>20</v>
      </c>
      <c r="E4" s="3" t="n">
        <v>28</v>
      </c>
      <c r="F4" s="3" t="n">
        <v>35</v>
      </c>
    </row>
    <row r="5">
      <c r="A5" t="inlineStr">
        <is>
          <t>Avg Salary (input)</t>
        </is>
      </c>
      <c r="B5" s="3" t="n">
        <v>150000</v>
      </c>
      <c r="C5" s="3" t="n">
        <v>150000</v>
      </c>
      <c r="D5" s="3" t="n">
        <v>150000</v>
      </c>
      <c r="E5" s="3" t="n">
        <v>150000</v>
      </c>
      <c r="F5" s="3" t="n">
        <v>150000</v>
      </c>
    </row>
    <row r="6">
      <c r="A6" t="inlineStr">
        <is>
          <t>Engineering Cost</t>
        </is>
      </c>
      <c r="B6">
        <f>B4*B5</f>
        <v/>
      </c>
      <c r="C6">
        <f>C4*C5</f>
        <v/>
      </c>
      <c r="D6">
        <f>D4*D5</f>
        <v/>
      </c>
      <c r="E6">
        <f>E4*E5</f>
        <v/>
      </c>
      <c r="F6">
        <f>F4*F5</f>
        <v/>
      </c>
    </row>
    <row r="8">
      <c r="A8" t="inlineStr">
        <is>
          <t>S&amp;M (15% of Revenue, min $150K)</t>
        </is>
      </c>
      <c r="B8">
        <f>MAX('Revenue Model'!B17*0.15,150000)</f>
        <v/>
      </c>
      <c r="C8">
        <f>MAX('Revenue Model'!C17*0.15,150000)</f>
        <v/>
      </c>
      <c r="D8">
        <f>MAX('Revenue Model'!D17*0.15,150000)</f>
        <v/>
      </c>
      <c r="E8">
        <f>MAX('Revenue Model'!E17*0.15,150000)</f>
        <v/>
      </c>
      <c r="F8">
        <f>MAX('Revenue Model'!F17*0.15,150000)</f>
        <v/>
      </c>
    </row>
    <row r="9">
      <c r="A9" t="inlineStr">
        <is>
          <t>Infrastructure (input)</t>
        </is>
      </c>
      <c r="B9" s="3" t="n">
        <v>80000</v>
      </c>
      <c r="C9" s="3" t="n">
        <v>300000</v>
      </c>
      <c r="D9" s="3" t="n">
        <v>900000</v>
      </c>
      <c r="E9" s="3" t="n">
        <v>1400000</v>
      </c>
      <c r="F9" s="3" t="n">
        <v>2000000</v>
      </c>
    </row>
    <row r="10">
      <c r="A10" t="inlineStr">
        <is>
          <t>Legal &amp; Compliance (input)</t>
        </is>
      </c>
      <c r="B10" s="3" t="n">
        <v>100000</v>
      </c>
      <c r="C10" s="3" t="n">
        <v>200000</v>
      </c>
      <c r="D10" s="3" t="n">
        <v>350000</v>
      </c>
      <c r="E10" s="3" t="n">
        <v>425000</v>
      </c>
      <c r="F10" s="3" t="n">
        <v>500000</v>
      </c>
    </row>
    <row r="11">
      <c r="A11" t="inlineStr">
        <is>
          <t>G&amp;A (input)</t>
        </is>
      </c>
      <c r="B11" s="3" t="n">
        <v>150000</v>
      </c>
      <c r="C11" s="3" t="n">
        <v>250000</v>
      </c>
      <c r="D11" s="3" t="n">
        <v>400000</v>
      </c>
      <c r="E11" s="3" t="n">
        <v>500000</v>
      </c>
      <c r="F11" s="3" t="n">
        <v>600000</v>
      </c>
    </row>
    <row r="13">
      <c r="A13" s="4" t="inlineStr">
        <is>
          <t>TOTAL OPEX</t>
        </is>
      </c>
      <c r="B13" s="6">
        <f>B6+B8+B9+B10+B11</f>
        <v/>
      </c>
      <c r="C13" s="6">
        <f>C6+C8+C9+C10+C11</f>
        <v/>
      </c>
      <c r="D13" s="6">
        <f>D6+D8+D9+D10+D11</f>
        <v/>
      </c>
      <c r="E13" s="6">
        <f>E6+E8+E9+E10+E11</f>
        <v/>
      </c>
      <c r="F13" s="6">
        <f>F6+F8+F9+F10+F11</f>
        <v/>
      </c>
    </row>
    <row r="15">
      <c r="A15" s="4" t="inlineStr">
        <is>
          <t>EBITDA</t>
        </is>
      </c>
      <c r="B15" s="7">
        <f>'Revenue Model'!B17-B13</f>
        <v/>
      </c>
      <c r="C15" s="7">
        <f>'Revenue Model'!C17-C13</f>
        <v/>
      </c>
      <c r="D15" s="7">
        <f>'Revenue Model'!D17-D13</f>
        <v/>
      </c>
      <c r="E15" s="7">
        <f>'Revenue Model'!E17-E13</f>
        <v/>
      </c>
      <c r="F15" s="7">
        <f>'Revenue Model'!F17-F13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UNIT ECONOMICS</t>
        </is>
      </c>
    </row>
    <row r="3">
      <c r="A3" s="2" t="inlineStr">
        <is>
          <t>Metric</t>
        </is>
      </c>
      <c r="B3" s="2" t="inlineStr">
        <is>
          <t>Y1</t>
        </is>
      </c>
      <c r="C3" s="2" t="inlineStr">
        <is>
          <t>Y2</t>
        </is>
      </c>
      <c r="D3" s="2" t="inlineStr">
        <is>
          <t>Y3</t>
        </is>
      </c>
      <c r="E3" s="2" t="inlineStr">
        <is>
          <t>Y4</t>
        </is>
      </c>
      <c r="F3" s="2" t="inlineStr">
        <is>
          <t>Y5</t>
        </is>
      </c>
    </row>
    <row r="4">
      <c r="A4" t="inlineStr">
        <is>
          <t>Customer Acquisition Cost (input)</t>
        </is>
      </c>
      <c r="B4" s="3" t="n">
        <v>25000</v>
      </c>
      <c r="C4" s="3" t="n">
        <v>20000</v>
      </c>
      <c r="D4" s="3" t="n">
        <v>15000</v>
      </c>
      <c r="E4" s="3" t="n">
        <v>12000</v>
      </c>
      <c r="F4" s="3" t="n">
        <v>10000</v>
      </c>
    </row>
    <row r="5">
      <c r="A5" t="inlineStr">
        <is>
          <t>Lifetime Value per Client (input)</t>
        </is>
      </c>
      <c r="B5" s="3" t="n">
        <v>50000</v>
      </c>
      <c r="C5" s="3" t="n">
        <v>100000</v>
      </c>
      <c r="D5" s="3" t="n">
        <v>180000</v>
      </c>
      <c r="E5" s="3" t="n">
        <v>280000</v>
      </c>
      <c r="F5" s="3" t="n">
        <v>420000</v>
      </c>
    </row>
    <row r="6">
      <c r="A6" t="inlineStr">
        <is>
          <t>LTV/CAC Ratio</t>
        </is>
      </c>
      <c r="B6">
        <f>B5/B4</f>
        <v/>
      </c>
      <c r="C6">
        <f>C5/C4</f>
        <v/>
      </c>
      <c r="D6">
        <f>D5/D4</f>
        <v/>
      </c>
      <c r="E6">
        <f>E5/E4</f>
        <v/>
      </c>
      <c r="F6">
        <f>F5/F4</f>
        <v/>
      </c>
    </row>
    <row r="7">
      <c r="A7" t="inlineStr">
        <is>
          <t>Payback Period (months, input)</t>
        </is>
      </c>
      <c r="B7" s="3" t="n">
        <v>12</v>
      </c>
      <c r="C7" s="3" t="n">
        <v>10</v>
      </c>
      <c r="D7" s="3" t="n">
        <v>8</v>
      </c>
      <c r="E7" s="3" t="n">
        <v>7</v>
      </c>
      <c r="F7" s="3" t="n">
        <v>6</v>
      </c>
    </row>
    <row r="8">
      <c r="A8" t="inlineStr">
        <is>
          <t>Gross Margin %</t>
        </is>
      </c>
      <c r="B8" s="8" t="n">
        <v>0.85</v>
      </c>
      <c r="C8" s="8" t="n">
        <v>0.85</v>
      </c>
      <c r="D8" s="8" t="n">
        <v>0.85</v>
      </c>
      <c r="E8" s="8" t="n">
        <v>0.85</v>
      </c>
      <c r="F8" s="8" t="n">
        <v>0.85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</cols>
  <sheetData>
    <row r="1">
      <c r="A1" s="1" t="inlineStr">
        <is>
          <t>USE OF PROCEEDS: $2M SEED ROUND</t>
        </is>
      </c>
    </row>
    <row r="3">
      <c r="A3" s="2" t="inlineStr">
        <is>
          <t>Category</t>
        </is>
      </c>
      <c r="B3" s="2" t="inlineStr">
        <is>
          <t>Allocation %</t>
        </is>
      </c>
      <c r="C3" s="2" t="inlineStr">
        <is>
          <t>Amount</t>
        </is>
      </c>
    </row>
    <row r="4">
      <c r="A4" t="inlineStr">
        <is>
          <t>Engineering</t>
        </is>
      </c>
      <c r="B4" s="8" t="n">
        <v>0.45</v>
      </c>
      <c r="C4" t="n">
        <v>900000</v>
      </c>
    </row>
    <row r="5">
      <c r="A5" t="inlineStr">
        <is>
          <t>Go-to-Market</t>
        </is>
      </c>
      <c r="B5" s="8" t="n">
        <v>0.25</v>
      </c>
      <c r="C5" t="n">
        <v>500000</v>
      </c>
    </row>
    <row r="6">
      <c r="A6" t="inlineStr">
        <is>
          <t>Compliance &amp; Certification</t>
        </is>
      </c>
      <c r="B6" s="8" t="n">
        <v>0.15</v>
      </c>
      <c r="C6" t="n">
        <v>300000</v>
      </c>
    </row>
    <row r="7">
      <c r="A7" t="inlineStr">
        <is>
          <t>Operating Reserve</t>
        </is>
      </c>
      <c r="B7" s="8" t="n">
        <v>0.15</v>
      </c>
      <c r="C7" t="n">
        <v>300000</v>
      </c>
    </row>
    <row r="8">
      <c r="A8" s="5" t="inlineStr">
        <is>
          <t>TOTAL</t>
        </is>
      </c>
      <c r="B8" s="9">
        <f>SUM(B4:B7)</f>
        <v/>
      </c>
      <c r="C8" s="10">
        <f>SUM(C4:C7)</f>
        <v/>
      </c>
    </row>
    <row r="10">
      <c r="A10" t="inlineStr">
        <is>
          <t>Estimated Runway (months)</t>
        </is>
      </c>
      <c r="B10">
        <f>C7/('Cost Structure'!B13/12)</f>
        <v/>
      </c>
      <c r="C10" t="n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2026-04-01T07:17:51Z</dcterms:created>
  <dcterms:modified xmlns:dcterms="http://purl.org/dc/terms/" xmlns:xsi="http://www.w3.org/2001/XMLSchema-instance" xsi:type="dcterms:W3CDTF">2026-04-01T07:17:51Z</dcterms:modified>
</cp:coreProperties>
</file>