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<sst xmlns="http://schemas.openxmlformats.org/spreadsheetml/2006/main" count="34" uniqueCount="33">
  <si>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ShipShare™ — 5-Year Financial Model</t>
  </si>
  <si>
    <t xml:space="preserve">ASSUMPTIONS</t>
  </si>
  <si>
    <t xml:space="preserve">Starting Voyages/Month (Y1)</t>
  </si>
  <si>
    <t xml:space="preserve">Avg Settlement Value</t>
  </si>
  <si>
    <t xml:space="preserve">Revenue Share %</t>
  </si>
  <si>
    <t xml:space="preserve">SaaS Revenue/Month/Operator</t>
  </si>
  <si>
    <t xml:space="preserve">Voyages Growth Rate Y2-Y5</t>
  </si>
  <si>
    <t xml:space="preserve">Settlement Growth Rate Y2-Y5</t>
  </si>
  <si>
    <t xml:space="preserve">YEAR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</si>
  <si>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</si>
  <si>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</si>
  <si>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</si>
  <si>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</si>
  <si>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</si>
  <si>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Operators</t>
  </si>
  <si>
    <t xml:space="preserve">Voyages/Month (Avg)</t>
  </si>
  <si>
    <t xml:space="preserve">Annual Voyages</t>
  </si>
  <si>
    <t xml:space="preserve">Total Settlement $</t>
  </si>
  <si>
    <t xml:space="preserve">Revenue Share (0.75% of settlement)</t>
  </si>
  <si>
    <t xml:space="preserve">SaaS Revenue</t>
  </si>
  <si>
    <t xml:space="preserve">Total Revenue</t>
  </si>
  <si>
    <t xml:space="preserve">COST OF GOODS SOLD</t>
  </si>
  <si>
    <t xml:space="preserve">Tech Ops &amp; Infrastructure</t>
  </si>
  <si>
    <t xml:space="preserve">COGS %</t>
  </si>
  <si>
    <t xml:space="preserve">OPERATING EXPENSES</t>
  </si>
  <si>
    <t xml:space="preserve">Engineering</t>
  </si>
  <si>
    <t xml:space="preserve">Operations &amp; CS</t>
  </si>
  <si>
    <t xml:space="preserve">Sales &amp; Partnerships</t>
  </si>
  <si>
    <t xml:space="preserve">Compliance &amp; Legal</t>
  </si>
  <si>
    <t xml:space="preserve">Total OpEx</t>
  </si>
  <si>
    <t xml:space="preserve">EBITDA</t>
  </si>
  <si>
    <t xml:space="preserve">EBITDA Margin %</t>
  </si>
  <si>
    <t xml:space="preserve">Annual Recurring Revenue (ARR)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</si>
</sst>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0"/>
    <numFmt numFmtId="168" formatCode="\$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u val="single"/>
      <sz val="11"/>
      <name val="Cambria"/>
      <family val="0"/>
      <charset val="1"/>
    </font>
    <font>
      <sz val="10"/>
      <color rgb="FF0000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60A5FA"/>
        <bgColor rgb="FF33CCCC"/>
      </patternFill>
    </fill>
    <fill>
      <patternFill patternType="solid">
        <fgColor rgb="FFD4EDDA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0A5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7" min="2" style="1" width="14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1" t="s">
        <v>2</v>
      </c>
      <c r="B4" s="4" t="n">
        <v>50</v>
      </c>
    </row>
    <row r="5" customFormat="false" ht="15" hidden="false" customHeight="false" outlineLevel="0" collapsed="false">
      <c r="A5" s="1" t="s">
        <v>3</v>
      </c>
      <c r="B5" s="5" t="n">
        <v>6000</v>
      </c>
    </row>
    <row r="6" customFormat="false" ht="15" hidden="false" customHeight="false" outlineLevel="0" collapsed="false">
      <c r="A6" s="1" t="s">
        <v>4</v>
      </c>
      <c r="B6" s="6" t="n">
        <v>0.0075</v>
      </c>
    </row>
    <row r="7" customFormat="false" ht="15" hidden="false" customHeight="false" outlineLevel="0" collapsed="false">
      <c r="A7" s="1" t="s">
        <v>5</v>
      </c>
      <c r="B7" s="5" t="n">
        <v>12500</v>
      </c>
    </row>
    <row r="8" customFormat="false" ht="15" hidden="false" customHeight="false" outlineLevel="0" collapsed="false">
      <c r="A8" s="1" t="s">
        <v>6</v>
      </c>
      <c r="B8" s="6" t="n">
        <v>0.4</v>
      </c>
    </row>
    <row r="9" customFormat="false" ht="15" hidden="false" customHeight="false" outlineLevel="0" collapsed="false">
      <c r="A9" s="1" t="s">
        <v>7</v>
      </c>
      <c r="B9" s="6" t="n">
        <v>0.15</v>
      </c>
    </row>
    <row r="11" customFormat="false" ht="15" hidden="false" customHeight="false" outlineLevel="0" collapsed="false">
      <c r="A11" s="1" t="s">
        <v>8</v>
      </c>
      <c r="B11" s="7" t="s">
        <v>9</v>
      </c>
      <c r="C11" s="7" t="s">
        <v>10</v>
      </c>
      <c r="D11" s="7" t="s">
        <v>11</v>
      </c>
      <c r="E11" s="7" t="s">
        <v>12</v>
      </c>
      <c r="F11" s="7" t="s">
        <v>13</v>
      </c>
    </row>
    <row r="12" customFormat="false" ht="15" hidden="false" customHeight="false" outlineLevel="0" collapsed="false">
      <c r="A12" s="1" t="s">
        <v>14</v>
      </c>
      <c r="B12" s="8" t="n">
        <v>1</v>
      </c>
      <c r="C12" s="8" t="n">
        <v>3</v>
      </c>
      <c r="D12" s="8" t="n">
        <v>8</v>
      </c>
      <c r="E12" s="8" t="n">
        <v>15</v>
      </c>
      <c r="F12" s="8" t="n">
        <v>20</v>
      </c>
    </row>
    <row r="13" customFormat="false" ht="15" hidden="false" customHeight="false" outlineLevel="0" collapsed="false">
      <c r="A13" s="1" t="s">
        <v>15</v>
      </c>
      <c r="B13" s="8" t="n">
        <v>50</v>
      </c>
      <c r="C13" s="8" t="n">
        <f aca="false">B13*1.4</f>
        <v>70</v>
      </c>
      <c r="D13" s="8" t="n">
        <f aca="false">C13*1.4</f>
        <v>98</v>
      </c>
      <c r="E13" s="8" t="n">
        <f aca="false">D13*1.4</f>
        <v>137.2</v>
      </c>
      <c r="F13" s="8" t="n">
        <f aca="false">E13*1.4</f>
        <v>192.08</v>
      </c>
    </row>
    <row r="14" customFormat="false" ht="15" hidden="false" customHeight="false" outlineLevel="0" collapsed="false">
      <c r="A14" s="1" t="s">
        <v>3</v>
      </c>
      <c r="B14" s="9" t="n">
        <v>6000</v>
      </c>
      <c r="C14" s="9" t="n">
        <f aca="false">B14*1.15</f>
        <v>6900</v>
      </c>
      <c r="D14" s="9" t="n">
        <f aca="false">C14*1.15</f>
        <v>7935</v>
      </c>
      <c r="E14" s="9" t="n">
        <f aca="false">D14*1.15</f>
        <v>9125.25</v>
      </c>
      <c r="F14" s="9" t="n">
        <f aca="false">E14*1.15</f>
        <v>10494.0375</v>
      </c>
    </row>
    <row r="15" customFormat="false" ht="15" hidden="false" customHeight="false" outlineLevel="0" collapsed="false">
      <c r="A15" s="1" t="s">
        <v>16</v>
      </c>
      <c r="B15" s="8" t="n">
        <f aca="false">B13*12</f>
        <v>600</v>
      </c>
      <c r="C15" s="8" t="n">
        <f aca="false">C13*12</f>
        <v>840</v>
      </c>
      <c r="D15" s="8" t="n">
        <f aca="false">D13*12</f>
        <v>1176</v>
      </c>
      <c r="E15" s="8" t="n">
        <f aca="false">E13*12</f>
        <v>1646.4</v>
      </c>
      <c r="F15" s="8" t="n">
        <f aca="false">F13*12</f>
        <v>2304.96</v>
      </c>
    </row>
    <row r="16" customFormat="false" ht="15" hidden="false" customHeight="false" outlineLevel="0" collapsed="false">
      <c r="A16" s="1" t="s">
        <v>17</v>
      </c>
      <c r="B16" s="9" t="n">
        <f aca="false">B15*B14</f>
        <v>3600000</v>
      </c>
      <c r="C16" s="9" t="n">
        <f aca="false">C15*C14</f>
        <v>5796000</v>
      </c>
      <c r="D16" s="9" t="n">
        <f aca="false">D15*D14</f>
        <v>9331560</v>
      </c>
      <c r="E16" s="9" t="n">
        <f aca="false">E15*E14</f>
        <v>15023811.6</v>
      </c>
      <c r="F16" s="9" t="n">
        <f aca="false">F15*F14</f>
        <v>24188336.676</v>
      </c>
    </row>
    <row r="17" customFormat="false" ht="15" hidden="false" customHeight="false" outlineLevel="0" collapsed="false">
      <c r="A17" s="1" t="s">
        <v>18</v>
      </c>
      <c r="B17" s="9" t="n">
        <f aca="false">B16*$B$6</f>
        <v>27000</v>
      </c>
      <c r="C17" s="9" t="n">
        <f aca="false">C16*$B$6</f>
        <v>43470</v>
      </c>
      <c r="D17" s="9" t="n">
        <f aca="false">D16*$B$6</f>
        <v>69986.7</v>
      </c>
      <c r="E17" s="9" t="n">
        <f aca="false">E16*$B$6</f>
        <v>112678.587</v>
      </c>
      <c r="F17" s="9" t="n">
        <f aca="false">F16*$B$6</f>
        <v>181412.52507</v>
      </c>
    </row>
    <row r="18" customFormat="false" ht="15" hidden="false" customHeight="false" outlineLevel="0" collapsed="false">
      <c r="A18" s="1" t="s">
        <v>19</v>
      </c>
      <c r="B18" s="9" t="n">
        <f aca="false">B12*$B$7*12</f>
        <v>150000</v>
      </c>
      <c r="C18" s="9" t="n">
        <f aca="false">C12*$B$7*12</f>
        <v>450000</v>
      </c>
      <c r="D18" s="9" t="n">
        <f aca="false">D12*$B$7*12</f>
        <v>1200000</v>
      </c>
      <c r="E18" s="9" t="n">
        <f aca="false">E12*$B$7*12</f>
        <v>2250000</v>
      </c>
      <c r="F18" s="9" t="n">
        <f aca="false">F12*$B$7*12</f>
        <v>3000000</v>
      </c>
    </row>
    <row r="19" customFormat="false" ht="15" hidden="false" customHeight="false" outlineLevel="0" collapsed="false">
      <c r="A19" s="1" t="s">
        <v>20</v>
      </c>
      <c r="B19" s="10" t="n">
        <f aca="false">B17+B18</f>
        <v>177000</v>
      </c>
      <c r="C19" s="10" t="n">
        <f aca="false">C17+C18</f>
        <v>493470</v>
      </c>
      <c r="D19" s="10" t="n">
        <f aca="false">D17+D18</f>
        <v>1269986.7</v>
      </c>
      <c r="E19" s="10" t="n">
        <f aca="false">E17+E18</f>
        <v>2362678.587</v>
      </c>
      <c r="F19" s="10" t="n">
        <f aca="false">F17+F18</f>
        <v>3181412.52507</v>
      </c>
    </row>
    <row r="21" customFormat="false" ht="15" hidden="false" customHeight="false" outlineLevel="0" collapsed="false">
      <c r="A21" s="3" t="s">
        <v>21</v>
      </c>
    </row>
    <row r="22" customFormat="false" ht="15" hidden="false" customHeight="false" outlineLevel="0" collapsed="false">
      <c r="A22" s="1" t="s">
        <v>22</v>
      </c>
      <c r="B22" s="9" t="n">
        <f aca="false">B17*0.2</f>
        <v>5400</v>
      </c>
      <c r="C22" s="9" t="n">
        <f aca="false">C17*0.2</f>
        <v>8694</v>
      </c>
      <c r="D22" s="9" t="n">
        <f aca="false">D17*0.2</f>
        <v>13997.34</v>
      </c>
      <c r="E22" s="9" t="n">
        <f aca="false">E17*0.2</f>
        <v>22535.7174</v>
      </c>
      <c r="F22" s="9" t="n">
        <f aca="false">F17*0.2</f>
        <v>36282.505014</v>
      </c>
    </row>
    <row r="23" customFormat="false" ht="15" hidden="false" customHeight="false" outlineLevel="0" collapsed="false">
      <c r="A23" s="1" t="s">
        <v>23</v>
      </c>
      <c r="B23" s="11" t="n">
        <f aca="false">B22/B19</f>
        <v>0.0305084745762712</v>
      </c>
      <c r="C23" s="11" t="n">
        <f aca="false">C22/C19</f>
        <v>0.0176180922852453</v>
      </c>
      <c r="D23" s="11" t="n">
        <f aca="false">D22/D19</f>
        <v>0.0110216429825604</v>
      </c>
      <c r="E23" s="11" t="n">
        <f aca="false">E22/E19</f>
        <v>0.00953820698422404</v>
      </c>
      <c r="F23" s="11" t="n">
        <f aca="false">F22/F19</f>
        <v>0.0114045269917335</v>
      </c>
    </row>
    <row r="25" customFormat="false" ht="15" hidden="false" customHeight="false" outlineLevel="0" collapsed="false">
      <c r="A25" s="3" t="s">
        <v>24</v>
      </c>
    </row>
    <row r="26" customFormat="false" ht="15" hidden="false" customHeight="false" outlineLevel="0" collapsed="false">
      <c r="A26" s="1" t="s">
        <v>25</v>
      </c>
      <c r="B26" s="9" t="n">
        <v>225000</v>
      </c>
      <c r="C26" s="9" t="n">
        <v>320000</v>
      </c>
      <c r="D26" s="9" t="n">
        <v>480000</v>
      </c>
      <c r="E26" s="9" t="n">
        <v>650000</v>
      </c>
      <c r="F26" s="9" t="n">
        <v>850000</v>
      </c>
    </row>
    <row r="27" customFormat="false" ht="15" hidden="false" customHeight="false" outlineLevel="0" collapsed="false">
      <c r="A27" s="1" t="s">
        <v>26</v>
      </c>
      <c r="B27" s="9" t="n">
        <v>100000</v>
      </c>
      <c r="C27" s="9" t="n">
        <v>150000</v>
      </c>
      <c r="D27" s="9" t="n">
        <v>250000</v>
      </c>
      <c r="E27" s="9" t="n">
        <v>350000</v>
      </c>
      <c r="F27" s="9" t="n">
        <v>450000</v>
      </c>
    </row>
    <row r="28" customFormat="false" ht="15" hidden="false" customHeight="false" outlineLevel="0" collapsed="false">
      <c r="A28" s="1" t="s">
        <v>27</v>
      </c>
      <c r="B28" s="9" t="n">
        <v>75000</v>
      </c>
      <c r="C28" s="9" t="n">
        <v>120000</v>
      </c>
      <c r="D28" s="9" t="n">
        <v>180000</v>
      </c>
      <c r="E28" s="9" t="n">
        <v>260000</v>
      </c>
      <c r="F28" s="9" t="n">
        <v>350000</v>
      </c>
    </row>
    <row r="29" customFormat="false" ht="15" hidden="false" customHeight="false" outlineLevel="0" collapsed="false">
      <c r="A29" s="1" t="s">
        <v>28</v>
      </c>
      <c r="B29" s="9" t="n">
        <v>75000</v>
      </c>
      <c r="C29" s="9" t="n">
        <v>100000</v>
      </c>
      <c r="D29" s="9" t="n">
        <v>150000</v>
      </c>
      <c r="E29" s="9" t="n">
        <v>200000</v>
      </c>
      <c r="F29" s="9" t="n">
        <v>250000</v>
      </c>
    </row>
    <row r="30" customFormat="false" ht="15" hidden="false" customHeight="false" outlineLevel="0" collapsed="false">
      <c r="A30" s="1" t="s">
        <v>29</v>
      </c>
      <c r="B30" s="12" t="n">
        <f aca="false">B26+B27+B28+B29</f>
        <v>475000</v>
      </c>
      <c r="C30" s="12" t="n">
        <f aca="false">C26+C27+C28+C29</f>
        <v>690000</v>
      </c>
      <c r="D30" s="12" t="n">
        <f aca="false">D26+D27+D28+D29</f>
        <v>1060000</v>
      </c>
      <c r="E30" s="12" t="n">
        <f aca="false">E26+E27+E28+E29</f>
        <v>1460000</v>
      </c>
      <c r="F30" s="12" t="n">
        <f aca="false">F26+F27+F28+F29</f>
        <v>1900000</v>
      </c>
    </row>
    <row r="32" customFormat="false" ht="15" hidden="false" customHeight="false" outlineLevel="0" collapsed="false">
      <c r="A32" s="13" t="s">
        <v>30</v>
      </c>
      <c r="B32" s="10" t="n">
        <f aca="false">B19-B22-B30</f>
        <v>-303400</v>
      </c>
      <c r="C32" s="10" t="n">
        <f aca="false">C19-C22-C30</f>
        <v>-205224</v>
      </c>
      <c r="D32" s="10" t="n">
        <f aca="false">D19-D22-D30</f>
        <v>195989.36</v>
      </c>
      <c r="E32" s="10" t="n">
        <f aca="false">E19-E22-E30</f>
        <v>880142.8696</v>
      </c>
      <c r="F32" s="10" t="n">
        <f aca="false">F19-F22-F30</f>
        <v>1245130.020056</v>
      </c>
    </row>
    <row r="33" customFormat="false" ht="15" hidden="false" customHeight="false" outlineLevel="0" collapsed="false">
      <c r="A33" s="1" t="s">
        <v>31</v>
      </c>
      <c r="B33" s="11" t="n">
        <f aca="false">B32/B19</f>
        <v>-1.71412429378531</v>
      </c>
      <c r="C33" s="11" t="n">
        <f aca="false">C32/C19</f>
        <v>-0.415879384765031</v>
      </c>
      <c r="D33" s="11" t="n">
        <f aca="false">D32/D19</f>
        <v>0.154323946857081</v>
      </c>
      <c r="E33" s="11" t="n">
        <f aca="false">E32/E19</f>
        <v>0.372519086786814</v>
      </c>
      <c r="F33" s="11" t="n">
        <f aca="false">F32/F19</f>
        <v>0.391376475148756</v>
      </c>
    </row>
    <row r="35" customFormat="false" ht="15" hidden="false" customHeight="false" outlineLevel="0" collapsed="false">
      <c r="A35" s="1" t="s">
        <v>32</v>
      </c>
      <c r="B35" s="14" t="n">
        <f aca="false">B19/1000000</f>
        <v>0.177</v>
      </c>
      <c r="C35" s="14" t="n">
        <f aca="false">C19/1000000</f>
        <v>0.49347</v>
      </c>
      <c r="D35" s="14" t="n">
        <f aca="false">D19/1000000</f>
        <v>1.2699867</v>
      </c>
      <c r="E35" s="14" t="n">
        <f aca="false">E19/1000000</f>
        <v>2.362678587</v>
      </c>
      <c r="F35" s="14" t="n">
        <f aca="false">F19/1000000</f>
        <v>3.18141252507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2026-04-01T10:08:28Z</dcterms:created>
  <dc:creator>openpyxl</dc:creator>
  <dc:description/>
  <dc:language>en-US</dc:language>
  <cp:lastModifiedBy/>
  <dcterms:modified xsi:type="dcterms:W3CDTF">2026-04-01T10:08:28Z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