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<sst xmlns="http://schemas.openxmlformats.org/spreadsheetml/2006/main" count="47" uniqueCount="40">
  <si>
    <t xml:space="preserve">SpectrumAlloc™ Financial Model</t>
  </si>
  <si>
    <t xml:space="preserve">Pre-Seed Projection (Y1-Y5)</t>
  </si>
  <si>
    <t xml:space="preserve">ASSUMPTIONS</t>
  </si>
  <si>
    <t xml:space="preserve">Avg Transaction Fee %</t>
  </si>
  <si>
    <t xml:space="preserve">% of lease value</t>
  </si>
  <si>
    <t xml:space="preserve">Avg Monthly SaaS Fee</t>
  </si>
  <si>
    <t xml:space="preserve">per licensee</t>
  </si>
  <si>
    <t xml:space="preserve">Avg Lease Value</t>
  </si>
  <si>
    <t xml:space="preserve">per transaction</t>
  </si>
  <si>
    <t xml:space="preserve">Customer Acquisition Cost</t>
  </si>
  <si>
    <t xml:space="preserve">upfront</t>
  </si>
  <si>
    <t xml:space="preserve">Annual Churn Rate</t>
  </si>
  <si>
    <t xml:space="preserve">10% annual</t>
  </si>
  <si>
    <t xml:space="preserve">Year 1 Customer Target</t>
  </si>
  <si>
    <t xml:space="preserve">licenses</t>
  </si>
  <si>
    <t xml:space="preserve">REVENUE &amp; UNIT ECONOMICS</t>
  </si>
  <si>
    <t xml:space="preserve">Metric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</si>
  <si>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</si>
  <si>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</si>
  <si>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</si>
  <si>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</si>
  <si>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</si>
  <si>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Active Customers (EOY)</t>
  </si>
  <si>
    <t xml:space="preserve">New Customers Acquired</t>
  </si>
  <si>
    <t xml:space="preserve">Transaction Revenue</t>
  </si>
  <si>
    <t xml:space="preserve">Monthly SaaS Revenue (Annual)</t>
  </si>
  <si>
    <t xml:space="preserve">Total ARR</t>
  </si>
  <si>
    <t xml:space="preserve">LTV (3-year)</t>
  </si>
  <si>
    <t xml:space="preserve">CAC</t>
  </si>
  <si>
    <t xml:space="preserve">LTV/CAC Ratio</t>
  </si>
  <si>
    <t xml:space="preserve">PROFIT &amp; LOSS</t>
  </si>
  <si>
    <t xml:space="preserve">Revenue (ARR)</t>
  </si>
  <si>
    <t xml:space="preserve">Personnel</t>
  </si>
  <si>
    <t xml:space="preserve">Product &amp; Infrastructure</t>
  </si>
  <si>
    <t xml:space="preserve">Sales &amp; Marketing</t>
  </si>
  <si>
    <t xml:space="preserve">Legal &amp; Compliance</t>
  </si>
  <si>
    <t xml:space="preserve">G&amp;A &amp; Other</t>
  </si>
  <si>
    <t xml:space="preserve">Total OpEx</t>
  </si>
  <si>
    <t xml:space="preserve">EBITDA</t>
  </si>
  <si>
    <t xml:space="preserve">EBITDA Margin 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</si>
</sst>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;&quot;($&quot;#,##0\);\-"/>
    <numFmt numFmtId="167" formatCode="0.0\x"/>
    <numFmt numFmtId="168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E3A8A"/>
      <name val="Cambria"/>
      <family val="0"/>
      <charset val="1"/>
    </font>
    <font>
      <i val="true"/>
      <sz val="11"/>
      <color rgb="FF4B5563"/>
      <name val="Cambria"/>
      <family val="0"/>
      <charset val="1"/>
    </font>
    <font>
      <b val="true"/>
      <sz val="11"/>
      <color rgb="FF1E3A8A"/>
      <name val="Cambria"/>
      <family val="0"/>
      <charset val="1"/>
    </font>
    <font>
      <sz val="10"/>
      <color rgb="FF0000FF"/>
      <name val="Cambria"/>
      <family val="0"/>
      <charset val="1"/>
    </font>
    <font>
      <sz val="9"/>
      <color rgb="FF808080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0"/>
      <color rgb="FF000000"/>
      <name val="Cambria"/>
      <family val="0"/>
      <charset val="1"/>
    </font>
    <font>
      <b val="true"/>
      <sz val="11"/>
      <color rgb="FF008000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E3A8A"/>
        <bgColor rgb="FF0033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7" min="2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0" t="s">
        <v>3</v>
      </c>
      <c r="B5" s="4" t="n">
        <v>0.0075</v>
      </c>
      <c r="C5" s="5" t="s">
        <v>4</v>
      </c>
    </row>
    <row r="6" customFormat="false" ht="15" hidden="false" customHeight="false" outlineLevel="0" collapsed="false">
      <c r="A6" s="0" t="s">
        <v>5</v>
      </c>
      <c r="B6" s="4" t="n">
        <v>1250</v>
      </c>
      <c r="C6" s="5" t="s">
        <v>6</v>
      </c>
    </row>
    <row r="7" customFormat="false" ht="15" hidden="false" customHeight="false" outlineLevel="0" collapsed="false">
      <c r="A7" s="0" t="s">
        <v>7</v>
      </c>
      <c r="B7" s="4" t="n">
        <v>2000000</v>
      </c>
      <c r="C7" s="5" t="s">
        <v>8</v>
      </c>
    </row>
    <row r="8" customFormat="false" ht="15" hidden="false" customHeight="false" outlineLevel="0" collapsed="false">
      <c r="A8" s="0" t="s">
        <v>9</v>
      </c>
      <c r="B8" s="4" t="n">
        <v>12000</v>
      </c>
      <c r="C8" s="5" t="s">
        <v>10</v>
      </c>
    </row>
    <row r="9" customFormat="false" ht="15" hidden="false" customHeight="false" outlineLevel="0" collapsed="false">
      <c r="A9" s="0" t="s">
        <v>11</v>
      </c>
      <c r="B9" s="4" t="n">
        <v>0.1</v>
      </c>
      <c r="C9" s="5" t="s">
        <v>12</v>
      </c>
    </row>
    <row r="10" customFormat="false" ht="15" hidden="false" customHeight="false" outlineLevel="0" collapsed="false">
      <c r="A10" s="0" t="s">
        <v>13</v>
      </c>
      <c r="B10" s="4" t="n">
        <v>8</v>
      </c>
      <c r="C10" s="5" t="s">
        <v>14</v>
      </c>
    </row>
    <row r="13" customFormat="false" ht="15" hidden="false" customHeight="false" outlineLevel="0" collapsed="false">
      <c r="A13" s="3" t="s">
        <v>15</v>
      </c>
    </row>
    <row r="14" customFormat="false" ht="15" hidden="false" customHeight="false" outlineLevel="0" collapsed="false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</row>
    <row r="15" customFormat="false" ht="15" hidden="false" customHeight="false" outlineLevel="0" collapsed="false">
      <c r="A15" s="0" t="s">
        <v>22</v>
      </c>
      <c r="B15" s="7" t="n">
        <v>8</v>
      </c>
      <c r="C15" s="7" t="n">
        <v>20</v>
      </c>
      <c r="D15" s="7" t="n">
        <v>35</v>
      </c>
      <c r="E15" s="7" t="n">
        <v>65</v>
      </c>
      <c r="F15" s="7" t="n">
        <v>120</v>
      </c>
    </row>
    <row r="16" customFormat="false" ht="15" hidden="false" customHeight="false" outlineLevel="0" collapsed="false">
      <c r="A16" s="0" t="s">
        <v>23</v>
      </c>
      <c r="B16" s="8" t="n">
        <v>8</v>
      </c>
      <c r="C16" s="8" t="n">
        <v>12</v>
      </c>
      <c r="D16" s="8" t="n">
        <v>15</v>
      </c>
      <c r="E16" s="8" t="n">
        <v>30</v>
      </c>
      <c r="F16" s="8" t="n">
        <v>55</v>
      </c>
    </row>
    <row r="17" customFormat="false" ht="15" hidden="false" customHeight="false" outlineLevel="0" collapsed="false">
      <c r="A17" s="0" t="s">
        <v>7</v>
      </c>
      <c r="B17" s="9" t="n">
        <v>2000000</v>
      </c>
      <c r="C17" s="9" t="n">
        <v>2000000</v>
      </c>
      <c r="D17" s="9" t="n">
        <v>2000000</v>
      </c>
      <c r="E17" s="9" t="n">
        <v>2000000</v>
      </c>
      <c r="F17" s="9" t="n">
        <v>2000000</v>
      </c>
    </row>
    <row r="19" customFormat="false" ht="15" hidden="false" customHeight="false" outlineLevel="0" collapsed="false">
      <c r="A19" s="0" t="s">
        <v>24</v>
      </c>
      <c r="B19" s="10" t="n">
        <f aca="false">B16*$B$5*B17</f>
        <v>120000</v>
      </c>
      <c r="C19" s="10" t="n">
        <f aca="false">C16*$B$5*C17</f>
        <v>180000</v>
      </c>
      <c r="D19" s="10" t="n">
        <f aca="false">D16*$B$5*D17</f>
        <v>225000</v>
      </c>
      <c r="E19" s="10" t="n">
        <f aca="false">E16*$B$5*E17</f>
        <v>450000</v>
      </c>
      <c r="F19" s="10" t="n">
        <f aca="false">F16*$B$5*F17</f>
        <v>825000</v>
      </c>
    </row>
    <row r="20" customFormat="false" ht="15" hidden="false" customHeight="false" outlineLevel="0" collapsed="false">
      <c r="A20" s="0" t="s">
        <v>25</v>
      </c>
      <c r="B20" s="10" t="n">
        <f aca="false">B15*$B$6*12</f>
        <v>120000</v>
      </c>
      <c r="C20" s="10" t="n">
        <f aca="false">C15*$B$6*12</f>
        <v>300000</v>
      </c>
      <c r="D20" s="10" t="n">
        <f aca="false">D15*$B$6*12</f>
        <v>525000</v>
      </c>
      <c r="E20" s="10" t="n">
        <f aca="false">E15*$B$6*12</f>
        <v>975000</v>
      </c>
      <c r="F20" s="10" t="n">
        <f aca="false">F15*$B$6*12</f>
        <v>1800000</v>
      </c>
    </row>
    <row r="21" customFormat="false" ht="15" hidden="false" customHeight="false" outlineLevel="0" collapsed="false">
      <c r="A21" s="0" t="s">
        <v>26</v>
      </c>
      <c r="B21" s="11" t="n">
        <f aca="false">B19+B20</f>
        <v>240000</v>
      </c>
      <c r="C21" s="11" t="n">
        <f aca="false">C19+C20</f>
        <v>480000</v>
      </c>
      <c r="D21" s="11" t="n">
        <f aca="false">D19+D20</f>
        <v>750000</v>
      </c>
      <c r="E21" s="11" t="n">
        <f aca="false">E19+E20</f>
        <v>1425000</v>
      </c>
      <c r="F21" s="11" t="n">
        <f aca="false">F19+F20</f>
        <v>2625000</v>
      </c>
    </row>
    <row r="23" customFormat="false" ht="15" hidden="false" customHeight="false" outlineLevel="0" collapsed="false">
      <c r="A23" s="0" t="s">
        <v>27</v>
      </c>
      <c r="B23" s="10" t="n">
        <f aca="false">B20*3</f>
        <v>360000</v>
      </c>
      <c r="C23" s="10" t="n">
        <f aca="false">C20*3</f>
        <v>900000</v>
      </c>
      <c r="D23" s="10" t="n">
        <f aca="false">D20*3</f>
        <v>1575000</v>
      </c>
      <c r="E23" s="10" t="n">
        <f aca="false">E20*3</f>
        <v>2925000</v>
      </c>
      <c r="F23" s="10" t="n">
        <f aca="false">F20*3</f>
        <v>5400000</v>
      </c>
    </row>
    <row r="24" customFormat="false" ht="15" hidden="false" customHeight="false" outlineLevel="0" collapsed="false">
      <c r="A24" s="0" t="s">
        <v>28</v>
      </c>
      <c r="B24" s="9" t="n">
        <v>12000</v>
      </c>
      <c r="C24" s="9" t="n">
        <v>12000</v>
      </c>
      <c r="D24" s="9" t="n">
        <v>12000</v>
      </c>
      <c r="E24" s="9" t="n">
        <v>12000</v>
      </c>
      <c r="F24" s="9" t="n">
        <v>12000</v>
      </c>
    </row>
    <row r="25" customFormat="false" ht="15" hidden="false" customHeight="false" outlineLevel="0" collapsed="false">
      <c r="A25" s="0" t="s">
        <v>29</v>
      </c>
      <c r="B25" s="12" t="n">
        <f aca="false">B23/B24</f>
        <v>30</v>
      </c>
      <c r="C25" s="12" t="n">
        <f aca="false">C23/C24</f>
        <v>75</v>
      </c>
      <c r="D25" s="12" t="n">
        <f aca="false">D23/D24</f>
        <v>131.25</v>
      </c>
      <c r="E25" s="12" t="n">
        <f aca="false">E23/E24</f>
        <v>243.75</v>
      </c>
      <c r="F25" s="12" t="n">
        <f aca="false">F23/F24</f>
        <v>450</v>
      </c>
    </row>
    <row r="28" customFormat="false" ht="15" hidden="false" customHeight="false" outlineLevel="0" collapsed="false">
      <c r="A28" s="3" t="s">
        <v>30</v>
      </c>
    </row>
    <row r="29" customFormat="false" ht="15" hidden="false" customHeight="false" outlineLevel="0" collapsed="false">
      <c r="A29" s="6" t="s">
        <v>16</v>
      </c>
      <c r="B29" s="6" t="s">
        <v>17</v>
      </c>
      <c r="C29" s="6" t="s">
        <v>18</v>
      </c>
      <c r="D29" s="6" t="s">
        <v>19</v>
      </c>
      <c r="E29" s="6" t="s">
        <v>20</v>
      </c>
      <c r="F29" s="6" t="s">
        <v>21</v>
      </c>
    </row>
    <row r="30" customFormat="false" ht="15" hidden="false" customHeight="false" outlineLevel="0" collapsed="false">
      <c r="A30" s="0" t="s">
        <v>31</v>
      </c>
      <c r="B30" s="10" t="n">
        <f aca="false">B21</f>
        <v>240000</v>
      </c>
      <c r="C30" s="10" t="n">
        <f aca="false">C21</f>
        <v>480000</v>
      </c>
      <c r="D30" s="10" t="n">
        <f aca="false">D21</f>
        <v>750000</v>
      </c>
      <c r="E30" s="10" t="n">
        <f aca="false">E21</f>
        <v>1425000</v>
      </c>
      <c r="F30" s="10" t="n">
        <f aca="false">F21</f>
        <v>2625000</v>
      </c>
    </row>
    <row r="32" customFormat="false" ht="15" hidden="false" customHeight="false" outlineLevel="0" collapsed="false">
      <c r="A32" s="0" t="s">
        <v>32</v>
      </c>
      <c r="B32" s="9" t="n">
        <v>150000</v>
      </c>
      <c r="C32" s="9" t="n">
        <v>180000</v>
      </c>
      <c r="D32" s="9" t="n">
        <v>250000</v>
      </c>
      <c r="E32" s="9" t="n">
        <v>350000</v>
      </c>
      <c r="F32" s="9" t="n">
        <v>450000</v>
      </c>
    </row>
    <row r="33" customFormat="false" ht="15" hidden="false" customHeight="false" outlineLevel="0" collapsed="false">
      <c r="A33" s="0" t="s">
        <v>33</v>
      </c>
      <c r="B33" s="9" t="n">
        <v>80000</v>
      </c>
      <c r="C33" s="9" t="n">
        <v>100000</v>
      </c>
      <c r="D33" s="9" t="n">
        <v>120000</v>
      </c>
      <c r="E33" s="9" t="n">
        <v>150000</v>
      </c>
      <c r="F33" s="9" t="n">
        <v>180000</v>
      </c>
    </row>
    <row r="34" customFormat="false" ht="15" hidden="false" customHeight="false" outlineLevel="0" collapsed="false">
      <c r="A34" s="0" t="s">
        <v>34</v>
      </c>
      <c r="B34" s="9" t="n">
        <v>80000</v>
      </c>
      <c r="C34" s="9" t="n">
        <v>100000</v>
      </c>
      <c r="D34" s="9" t="n">
        <v>150000</v>
      </c>
      <c r="E34" s="9" t="n">
        <v>200000</v>
      </c>
      <c r="F34" s="9" t="n">
        <v>250000</v>
      </c>
    </row>
    <row r="35" customFormat="false" ht="15" hidden="false" customHeight="false" outlineLevel="0" collapsed="false">
      <c r="A35" s="0" t="s">
        <v>35</v>
      </c>
      <c r="B35" s="9" t="n">
        <v>50000</v>
      </c>
      <c r="C35" s="9" t="n">
        <v>60000</v>
      </c>
      <c r="D35" s="9" t="n">
        <v>70000</v>
      </c>
      <c r="E35" s="9" t="n">
        <v>80000</v>
      </c>
      <c r="F35" s="9" t="n">
        <v>90000</v>
      </c>
    </row>
    <row r="36" customFormat="false" ht="15" hidden="false" customHeight="false" outlineLevel="0" collapsed="false">
      <c r="A36" s="0" t="s">
        <v>36</v>
      </c>
      <c r="B36" s="9" t="n">
        <v>40000</v>
      </c>
      <c r="C36" s="9" t="n">
        <v>50000</v>
      </c>
      <c r="D36" s="9" t="n">
        <v>60000</v>
      </c>
      <c r="E36" s="9" t="n">
        <v>80000</v>
      </c>
      <c r="F36" s="9" t="n">
        <v>100000</v>
      </c>
    </row>
    <row r="37" customFormat="false" ht="15" hidden="false" customHeight="false" outlineLevel="0" collapsed="false">
      <c r="A37" s="0" t="s">
        <v>37</v>
      </c>
      <c r="B37" s="13" t="n">
        <f aca="false">B32+B33+B34+B35+B36</f>
        <v>400000</v>
      </c>
      <c r="C37" s="13" t="n">
        <f aca="false">C32+C33+C34+C35+C36</f>
        <v>490000</v>
      </c>
      <c r="D37" s="13" t="n">
        <f aca="false">D32+D33+D34+D35+D36</f>
        <v>650000</v>
      </c>
      <c r="E37" s="13" t="n">
        <f aca="false">E32+E33+E34+E35+E36</f>
        <v>860000</v>
      </c>
      <c r="F37" s="13" t="n">
        <f aca="false">F32+F33+F34+F35+F36</f>
        <v>1070000</v>
      </c>
    </row>
    <row r="39" customFormat="false" ht="15" hidden="false" customHeight="false" outlineLevel="0" collapsed="false">
      <c r="A39" s="0" t="s">
        <v>38</v>
      </c>
      <c r="B39" s="11" t="n">
        <f aca="false">B30-B37</f>
        <v>-160000</v>
      </c>
      <c r="C39" s="11" t="n">
        <f aca="false">C30-C37</f>
        <v>-10000</v>
      </c>
      <c r="D39" s="11" t="n">
        <f aca="false">D30-D37</f>
        <v>100000</v>
      </c>
      <c r="E39" s="11" t="n">
        <f aca="false">E30-E37</f>
        <v>565000</v>
      </c>
      <c r="F39" s="11" t="n">
        <f aca="false">F30-F37</f>
        <v>1555000</v>
      </c>
    </row>
    <row r="40" customFormat="false" ht="15" hidden="false" customHeight="false" outlineLevel="0" collapsed="false">
      <c r="A40" s="0" t="s">
        <v>39</v>
      </c>
      <c r="B40" s="14" t="n">
        <f aca="false">B39/B30</f>
        <v>-0.666666666666667</v>
      </c>
      <c r="C40" s="14" t="n">
        <f aca="false">C39/C30</f>
        <v>-0.0208333333333333</v>
      </c>
      <c r="D40" s="14" t="n">
        <f aca="false">D39/D30</f>
        <v>0.133333333333333</v>
      </c>
      <c r="E40" s="14" t="n">
        <f aca="false">E39/E30</f>
        <v>0.396491228070175</v>
      </c>
      <c r="F40" s="14" t="n">
        <f aca="false">F39/F30</f>
        <v>0.592380952380952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2026-04-01T09:56:36Z</dcterms:created>
  <dc:creator>openpyxl</dc:creator>
  <dc:description/>
  <dc:language>en-US</dc:language>
  <cp:lastModifiedBy/>
  <dcterms:modified xsi:type="dcterms:W3CDTF">2026-04-01T09:56:36Z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