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<sst xmlns="http://schemas.openxmlformats.org/spreadsheetml/2006/main" count="24" uniqueCount="24">
  <si>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TrialChain Financial Model (5-Year)</t>
  </si>
  <si>
    <t xml:space="preserve">ASSUMPTIONS</t>
  </si>
  <si>
    <t xml:space="preserve">Y1 Patients</t>
  </si>
  <si>
    <t xml:space="preserve">YoY Patient Growth</t>
  </si>
  <si>
    <t xml:space="preserve">Avg Revenue per Patient</t>
  </si>
  <si>
    <t xml:space="preserve">Revenue Expansion Rate</t>
  </si>
  <si>
    <t xml:space="preserve">COGS % of Revenue</t>
  </si>
  <si>
    <t xml:space="preserve">OpEx Base</t>
  </si>
  <si>
    <t xml:space="preserve">OpEx Growth</t>
  </si>
  <si>
    <t xml:space="preserve">Year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</si>
  <si>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</si>
  <si>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</si>
  <si>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</si>
  <si>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</si>
  <si>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</si>
  <si>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Patients</t>
  </si>
  <si>
    <t xml:space="preserve">Revenue per Patient</t>
  </si>
  <si>
    <t xml:space="preserve">Total Revenue</t>
  </si>
  <si>
    <t xml:space="preserve">COGS</t>
  </si>
  <si>
    <t xml:space="preserve">Gross Profit</t>
  </si>
  <si>
    <t xml:space="preserve">Gross Margin %</t>
  </si>
  <si>
    <t xml:space="preserve">OpEx</t>
  </si>
  <si>
    <t xml:space="preserve">EBITDA</t>
  </si>
  <si>
    <t xml:space="preserve">EBITDA Margin 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</si>
</sst>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2"/>
      <color rgb="FF059669"/>
      <name val="Cambria"/>
      <family val="0"/>
      <charset val="1"/>
    </font>
    <font>
      <sz val="10"/>
      <color rgb="FF0000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0000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ACD"/>
        <bgColor rgb="FFFFFFFF"/>
      </patternFill>
    </fill>
    <fill>
      <patternFill patternType="solid">
        <fgColor rgb="FF10B981"/>
        <bgColor rgb="FF05966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FFAC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0B981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6" min="2" style="1" width="16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</row>
    <row r="3" customFormat="false" ht="15" hidden="false" customHeight="true" outlineLevel="0" collapsed="false">
      <c r="A3" s="3" t="s">
        <v>1</v>
      </c>
    </row>
    <row r="4" customFormat="false" ht="15" hidden="false" customHeight="true" outlineLevel="0" collapsed="false">
      <c r="A4" s="4" t="s">
        <v>2</v>
      </c>
      <c r="B4" s="5" t="n">
        <v>750</v>
      </c>
    </row>
    <row r="5" customFormat="false" ht="15" hidden="false" customHeight="true" outlineLevel="0" collapsed="false">
      <c r="A5" s="4" t="s">
        <v>3</v>
      </c>
      <c r="B5" s="5" t="n">
        <v>2.5</v>
      </c>
    </row>
    <row r="6" customFormat="false" ht="15" hidden="false" customHeight="true" outlineLevel="0" collapsed="false">
      <c r="A6" s="4" t="s">
        <v>4</v>
      </c>
      <c r="B6" s="5" t="n">
        <v>45</v>
      </c>
    </row>
    <row r="7" customFormat="false" ht="15" hidden="false" customHeight="true" outlineLevel="0" collapsed="false">
      <c r="A7" s="4" t="s">
        <v>5</v>
      </c>
      <c r="B7" s="5" t="n">
        <v>0.15</v>
      </c>
    </row>
    <row r="8" customFormat="false" ht="15" hidden="false" customHeight="true" outlineLevel="0" collapsed="false">
      <c r="A8" s="4" t="s">
        <v>6</v>
      </c>
      <c r="B8" s="5" t="n">
        <v>0.25</v>
      </c>
    </row>
    <row r="9" customFormat="false" ht="15" hidden="false" customHeight="true" outlineLevel="0" collapsed="false">
      <c r="A9" s="4" t="s">
        <v>7</v>
      </c>
      <c r="B9" s="5" t="n">
        <v>200000</v>
      </c>
    </row>
    <row r="10" customFormat="false" ht="15" hidden="false" customHeight="true" outlineLevel="0" collapsed="false">
      <c r="A10" s="4" t="s">
        <v>8</v>
      </c>
      <c r="B10" s="5" t="n">
        <v>0.2</v>
      </c>
    </row>
    <row r="12" customFormat="false" ht="15" hidden="false" customHeight="true" outlineLevel="0" collapsed="false">
      <c r="A12" s="6" t="s">
        <v>9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</row>
    <row r="13" customFormat="false" ht="15" hidden="false" customHeight="true" outlineLevel="0" collapsed="false">
      <c r="A13" s="7" t="s">
        <v>15</v>
      </c>
      <c r="B13" s="8" t="n">
        <f aca="false">B4</f>
        <v>750</v>
      </c>
      <c r="C13" s="8" t="n">
        <f aca="false">B13*(1+$B$5)</f>
        <v>2625</v>
      </c>
      <c r="D13" s="8" t="n">
        <f aca="false">C13*(1+$B$5)</f>
        <v>9187.5</v>
      </c>
      <c r="E13" s="8" t="n">
        <f aca="false">D13*(1+$B$5)</f>
        <v>32156.25</v>
      </c>
      <c r="F13" s="8" t="n">
        <f aca="false">E13*(1+$B$5)</f>
        <v>112546.875</v>
      </c>
    </row>
    <row r="14" customFormat="false" ht="15" hidden="false" customHeight="true" outlineLevel="0" collapsed="false">
      <c r="A14" s="7" t="s">
        <v>16</v>
      </c>
      <c r="B14" s="8" t="n">
        <f aca="false">B6</f>
        <v>45</v>
      </c>
      <c r="C14" s="8" t="n">
        <f aca="false">B14*(1+$B$7)</f>
        <v>51.75</v>
      </c>
      <c r="D14" s="8" t="n">
        <f aca="false">C14*(1+$B$7)</f>
        <v>59.5125</v>
      </c>
      <c r="E14" s="8" t="n">
        <f aca="false">D14*(1+$B$7)</f>
        <v>68.439375</v>
      </c>
      <c r="F14" s="8" t="n">
        <f aca="false">E14*(1+$B$7)</f>
        <v>78.70528125</v>
      </c>
    </row>
    <row r="15" customFormat="false" ht="15" hidden="false" customHeight="true" outlineLevel="0" collapsed="false">
      <c r="A15" s="7" t="s">
        <v>17</v>
      </c>
      <c r="B15" s="8" t="n">
        <f aca="false">B13*B14</f>
        <v>33750</v>
      </c>
      <c r="C15" s="8" t="n">
        <f aca="false">C13*C14</f>
        <v>135843.75</v>
      </c>
      <c r="D15" s="8" t="n">
        <f aca="false">D13*D14</f>
        <v>546771.09375</v>
      </c>
      <c r="E15" s="8" t="n">
        <f aca="false">E13*E14</f>
        <v>2200753.65234375</v>
      </c>
      <c r="F15" s="8" t="n">
        <f aca="false">F13*F14</f>
        <v>8858033.45068359</v>
      </c>
    </row>
    <row r="16" customFormat="false" ht="15" hidden="false" customHeight="true" outlineLevel="0" collapsed="false">
      <c r="A16" s="7" t="s">
        <v>18</v>
      </c>
      <c r="B16" s="8" t="n">
        <f aca="false">B15*B8</f>
        <v>8437.5</v>
      </c>
      <c r="C16" s="8" t="n">
        <f aca="false">C15*$B$8</f>
        <v>33960.9375</v>
      </c>
      <c r="D16" s="8" t="n">
        <f aca="false">D15*$B$8</f>
        <v>136692.7734375</v>
      </c>
      <c r="E16" s="8" t="n">
        <f aca="false">E15*$B$8</f>
        <v>550188.413085937</v>
      </c>
      <c r="F16" s="8" t="n">
        <f aca="false">F15*$B$8</f>
        <v>2214508.3626709</v>
      </c>
    </row>
    <row r="17" customFormat="false" ht="15" hidden="false" customHeight="true" outlineLevel="0" collapsed="false">
      <c r="A17" s="7" t="s">
        <v>19</v>
      </c>
      <c r="B17" s="8" t="n">
        <f aca="false">B15-B16</f>
        <v>25312.5</v>
      </c>
      <c r="C17" s="8" t="n">
        <f aca="false">C15-C16</f>
        <v>101882.8125</v>
      </c>
      <c r="D17" s="8" t="n">
        <f aca="false">D15-D16</f>
        <v>410078.3203125</v>
      </c>
      <c r="E17" s="8" t="n">
        <f aca="false">E15-E16</f>
        <v>1650565.23925781</v>
      </c>
      <c r="F17" s="8" t="n">
        <f aca="false">F15-F16</f>
        <v>6643525.08801269</v>
      </c>
    </row>
    <row r="18" customFormat="false" ht="15" hidden="false" customHeight="true" outlineLevel="0" collapsed="false">
      <c r="A18" s="7" t="s">
        <v>20</v>
      </c>
      <c r="B18" s="9" t="n">
        <f aca="false">B17/B15</f>
        <v>0.75</v>
      </c>
      <c r="C18" s="9" t="n">
        <f aca="false">C17/C15</f>
        <v>0.75</v>
      </c>
      <c r="D18" s="9" t="n">
        <f aca="false">D17/D15</f>
        <v>0.75</v>
      </c>
      <c r="E18" s="9" t="n">
        <f aca="false">E17/E15</f>
        <v>0.75</v>
      </c>
      <c r="F18" s="9" t="n">
        <f aca="false">F17/F15</f>
        <v>0.75</v>
      </c>
    </row>
    <row r="19" customFormat="false" ht="15" hidden="false" customHeight="true" outlineLevel="0" collapsed="false">
      <c r="A19" s="7" t="s">
        <v>21</v>
      </c>
      <c r="B19" s="8" t="n">
        <f aca="false">B9</f>
        <v>200000</v>
      </c>
      <c r="C19" s="8" t="n">
        <f aca="false">B19*(1+$B$10)</f>
        <v>240000</v>
      </c>
      <c r="D19" s="8" t="n">
        <f aca="false">C19*(1+$B$10)</f>
        <v>288000</v>
      </c>
      <c r="E19" s="8" t="n">
        <f aca="false">D19*(1+$B$10)</f>
        <v>345600</v>
      </c>
      <c r="F19" s="8" t="n">
        <f aca="false">E19*(1+$B$10)</f>
        <v>414720</v>
      </c>
    </row>
    <row r="20" customFormat="false" ht="15" hidden="false" customHeight="true" outlineLevel="0" collapsed="false">
      <c r="A20" s="7" t="s">
        <v>22</v>
      </c>
      <c r="B20" s="8" t="n">
        <f aca="false">B17-B19</f>
        <v>-174687.5</v>
      </c>
      <c r="C20" s="8" t="n">
        <f aca="false">C17-C19</f>
        <v>-138117.1875</v>
      </c>
      <c r="D20" s="8" t="n">
        <f aca="false">D17-D19</f>
        <v>122078.3203125</v>
      </c>
      <c r="E20" s="8" t="n">
        <f aca="false">E17-E19</f>
        <v>1304965.23925781</v>
      </c>
      <c r="F20" s="8" t="n">
        <f aca="false">F17-F19</f>
        <v>6228805.08801269</v>
      </c>
    </row>
    <row r="21" customFormat="false" ht="15" hidden="false" customHeight="true" outlineLevel="0" collapsed="false">
      <c r="A21" s="7" t="s">
        <v>23</v>
      </c>
      <c r="B21" s="9" t="n">
        <f aca="false">B20/B15</f>
        <v>-5.17592592592593</v>
      </c>
      <c r="C21" s="9" t="n">
        <f aca="false">C20/C15</f>
        <v>-1.01673567977916</v>
      </c>
      <c r="D21" s="9" t="n">
        <f aca="false">D20/D15</f>
        <v>0.223271350127953</v>
      </c>
      <c r="E21" s="9" t="n">
        <f aca="false">E20/E15</f>
        <v>0.592962886994669</v>
      </c>
      <c r="F21" s="9" t="n">
        <f aca="false">F20/F15</f>
        <v>0.70318148183692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2026-04-01T09:06:14Z</dcterms:created>
  <dc:creator>openpyxl</dc:creator>
  <dc:description/>
  <dc:language>en-US</dc:language>
  <cp:lastModifiedBy/>
  <dcterms:modified xsi:type="dcterms:W3CDTF">2026-04-01T09:06:25Z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