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<sst xmlns="http://schemas.openxmlformats.org/spreadsheetml/2006/main" count="77" uniqueCount="71">
  <si>
    <t xml:space="preserve">Trust Mesh™ — Financial Model</t>
  </si>
  <si>
    <t xml:space="preserve">Composable Credential Stack (Pre-Seed to Series A)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</si>
  <si>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</si>
  <si>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</si>
  <si>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</si>
  <si>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</si>
  <si>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</si>
  <si>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</si>
  <si>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Notes</t>
  </si>
  <si>
    <t xml:space="preserve">ASSUMPTIONS</t>
  </si>
  <si>
    <t xml:space="preserve">Customers (B2B)</t>
  </si>
  <si>
    <t xml:space="preserve">10</t>
  </si>
  <si>
    <t xml:space="preserve">30</t>
  </si>
  <si>
    <t xml:space="preserve">75</t>
  </si>
  <si>
    <t xml:space="preserve">150</t>
  </si>
  <si>
    <t xml:space="preserve">300</t>
  </si>
  <si>
    <t xml:space="preserve">Avg Credentials/Customer</t>
  </si>
  <si>
    <t xml:space="preserve">100</t>
  </si>
  <si>
    <t xml:space="preserve">250</t>
  </si>
  <si>
    <t xml:space="preserve">400</t>
  </si>
  <si>
    <t xml:space="preserve">500</t>
  </si>
  <si>
    <t xml:space="preserve">600</t>
  </si>
  <si>
    <t xml:space="preserve">Subscription Price $/cred/mo</t>
  </si>
  <si>
    <t xml:space="preserve">2.00</t>
  </si>
  <si>
    <t xml:space="preserve">1.80</t>
  </si>
  <si>
    <t xml:space="preserve">1.60</t>
  </si>
  <si>
    <t xml:space="preserve">1.50</t>
  </si>
  <si>
    <t xml:space="preserve">Transaction Volume %</t>
  </si>
  <si>
    <t xml:space="preserve">20%</t>
  </si>
  <si>
    <t xml:space="preserve">35%</t>
  </si>
  <si>
    <t xml:space="preserve">50%</t>
  </si>
  <si>
    <t xml:space="preserve">60%</t>
  </si>
  <si>
    <t xml:space="preserve">70%</t>
  </si>
  <si>
    <t xml:space="preserve">Transaction Price $/event</t>
  </si>
  <si>
    <t xml:space="preserve">1.00</t>
  </si>
  <si>
    <t xml:space="preserve">0.90</t>
  </si>
  <si>
    <t xml:space="preserve">0.85</t>
  </si>
  <si>
    <t xml:space="preserve">0.80</t>
  </si>
  <si>
    <t xml:space="preserve">REVENUE</t>
  </si>
  <si>
    <t xml:space="preserve">Subscription Revenue</t>
  </si>
  <si>
    <t xml:space="preserve">Transaction Revenue</t>
  </si>
  <si>
    <t xml:space="preserve">Total Revenue</t>
  </si>
  <si>
    <t xml:space="preserve">OPERATING EXPENSES</t>
  </si>
  <si>
    <t xml:space="preserve">Payroll (3 FTE + contractors)</t>
  </si>
  <si>
    <t xml:space="preserve">Infrastructure &amp; Hosting</t>
  </si>
  <si>
    <t xml:space="preserve">Sales &amp; Marketing</t>
  </si>
  <si>
    <t xml:space="preserve">Legal &amp; Compliance</t>
  </si>
  <si>
    <t xml:space="preserve">General &amp; Admin</t>
  </si>
  <si>
    <t xml:space="preserve">Total OpEx</t>
  </si>
  <si>
    <t xml:space="preserve">EBITDA</t>
  </si>
  <si>
    <t xml:space="preserve">KEY METRICS</t>
  </si>
  <si>
    <t xml:space="preserve">ARR ($)</t>
  </si>
  <si>
    <t xml:space="preserve">CAC Payback (months)</t>
  </si>
  <si>
    <t xml:space="preserve">12</t>
  </si>
  <si>
    <t xml:space="preserve">8</t>
  </si>
  <si>
    <t xml:space="preserve">6</t>
  </si>
  <si>
    <t xml:space="preserve">4</t>
  </si>
  <si>
    <t xml:space="preserve">3</t>
  </si>
  <si>
    <t xml:space="preserve">LTV/CAC Ratio</t>
  </si>
  <si>
    <t xml:space="preserve">3.0x</t>
  </si>
  <si>
    <t xml:space="preserve">5.0x</t>
  </si>
  <si>
    <t xml:space="preserve">7.0x</t>
  </si>
  <si>
    <t xml:space="preserve">9.0x</t>
  </si>
  <si>
    <t xml:space="preserve">12.0x</t>
  </si>
  <si>
    <t xml:space="preserve">Gross Margin %</t>
  </si>
  <si>
    <t xml:space="preserve">85%</t>
  </si>
  <si>
    <t xml:space="preserve">Rule of 40 Score</t>
  </si>
  <si>
    <t xml:space="preserve">70</t>
  </si>
  <si>
    <t xml:space="preserve">CASH &amp; BURN</t>
  </si>
  <si>
    <t xml:space="preserve">Pre-Seed Raise</t>
  </si>
  <si>
    <t xml:space="preserve">Cumulative Burn/Profit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</si>
</sst>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\x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1"/>
      <color rgb="FF0C122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C1222"/>
      <name val="Arial"/>
      <family val="0"/>
      <charset val="1"/>
    </font>
    <font>
      <b val="true"/>
      <sz val="11"/>
      <color rgb="FF06B6D4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C1222"/>
        <bgColor rgb="FF000000"/>
      </patternFill>
    </fill>
    <fill>
      <patternFill patternType="solid">
        <fgColor rgb="FF06B6D4"/>
        <bgColor rgb="FF33CCCC"/>
      </patternFill>
    </fill>
    <fill>
      <patternFill patternType="solid">
        <fgColor rgb="FFE2E8F0"/>
        <bgColor rgb="FFF0F9FB"/>
      </patternFill>
    </fill>
    <fill>
      <patternFill patternType="solid">
        <fgColor rgb="FFF0F9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0F9FB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6B6D4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C1222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7" min="2" style="0" width="15"/>
  </cols>
  <sheetData>
    <row r="1" customFormat="false" ht="24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8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6" customFormat="false" ht="15" hidden="false" customHeight="false" outlineLevel="0" collapsed="false">
      <c r="A6" s="4" t="s">
        <v>9</v>
      </c>
    </row>
    <row r="7" customFormat="false" ht="15" hidden="false" customHeight="false" outlineLevel="0" collapsed="false">
      <c r="A7" s="0" t="s">
        <v>10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</row>
    <row r="8" customFormat="false" ht="15" hidden="false" customHeight="false" outlineLevel="0" collapsed="false">
      <c r="A8" s="0" t="s">
        <v>16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21</v>
      </c>
    </row>
    <row r="9" customFormat="false" ht="15" hidden="false" customHeight="false" outlineLevel="0" collapsed="false">
      <c r="A9" s="0" t="s">
        <v>22</v>
      </c>
      <c r="B9" s="5" t="s">
        <v>23</v>
      </c>
      <c r="C9" s="5" t="s">
        <v>24</v>
      </c>
      <c r="D9" s="5" t="s">
        <v>25</v>
      </c>
      <c r="E9" s="5" t="s">
        <v>26</v>
      </c>
      <c r="F9" s="5" t="s">
        <v>26</v>
      </c>
    </row>
    <row r="10" customFormat="false" ht="15" hidden="false" customHeight="false" outlineLevel="0" collapsed="false">
      <c r="A10" s="0" t="s">
        <v>27</v>
      </c>
      <c r="B10" s="5" t="s">
        <v>28</v>
      </c>
      <c r="C10" s="5" t="s">
        <v>29</v>
      </c>
      <c r="D10" s="5" t="s">
        <v>30</v>
      </c>
      <c r="E10" s="5" t="s">
        <v>31</v>
      </c>
      <c r="F10" s="5" t="s">
        <v>32</v>
      </c>
    </row>
    <row r="11" customFormat="false" ht="15" hidden="false" customHeight="false" outlineLevel="0" collapsed="false">
      <c r="A11" s="0" t="s">
        <v>33</v>
      </c>
      <c r="B11" s="5" t="s">
        <v>34</v>
      </c>
      <c r="C11" s="5" t="s">
        <v>34</v>
      </c>
      <c r="D11" s="5" t="s">
        <v>35</v>
      </c>
      <c r="E11" s="5" t="s">
        <v>36</v>
      </c>
      <c r="F11" s="5" t="s">
        <v>37</v>
      </c>
    </row>
    <row r="13" customFormat="false" ht="15" hidden="false" customHeight="false" outlineLevel="0" collapsed="false">
      <c r="A13" s="4" t="s">
        <v>38</v>
      </c>
    </row>
    <row r="14" customFormat="false" ht="15" hidden="false" customHeight="false" outlineLevel="0" collapsed="false">
      <c r="A14" s="0" t="s">
        <v>39</v>
      </c>
      <c r="B14" s="6" t="n">
        <f aca="false">B7*B8*B9*12</f>
        <v>24000</v>
      </c>
      <c r="C14" s="6" t="n">
        <f aca="false">C7*C8*C9*12</f>
        <v>162000</v>
      </c>
      <c r="D14" s="6" t="n">
        <f aca="false">D7*D8*D9*12</f>
        <v>576000</v>
      </c>
      <c r="E14" s="6" t="n">
        <f aca="false">E7*E8*E9*12</f>
        <v>1350000</v>
      </c>
      <c r="F14" s="6" t="n">
        <f aca="false">F7*F8*F9*12</f>
        <v>3240000</v>
      </c>
    </row>
    <row r="15" customFormat="false" ht="15" hidden="false" customHeight="false" outlineLevel="0" collapsed="false">
      <c r="A15" s="0" t="s">
        <v>40</v>
      </c>
      <c r="B15" s="6" t="n">
        <f aca="false">B7*B8*B10*B11*12</f>
        <v>2400</v>
      </c>
      <c r="C15" s="6" t="n">
        <f aca="false">C7*C8*C10*C11*12</f>
        <v>31500</v>
      </c>
      <c r="D15" s="6" t="n">
        <f aca="false">D7*D8*D10*D11*12</f>
        <v>162000</v>
      </c>
      <c r="E15" s="6" t="n">
        <f aca="false">E7*E8*E10*E11*12</f>
        <v>459000</v>
      </c>
      <c r="F15" s="6" t="n">
        <f aca="false">F7*F8*F10*F11*12</f>
        <v>1209600</v>
      </c>
    </row>
    <row r="16" customFormat="false" ht="15" hidden="false" customHeight="false" outlineLevel="0" collapsed="false">
      <c r="A16" s="4" t="s">
        <v>41</v>
      </c>
      <c r="B16" s="7" t="n">
        <f aca="false">B15+B17</f>
        <v>2400</v>
      </c>
      <c r="C16" s="7" t="n">
        <f aca="false">C15+C17</f>
        <v>31500</v>
      </c>
      <c r="D16" s="7" t="n">
        <f aca="false">D15+D17</f>
        <v>162000</v>
      </c>
      <c r="E16" s="7" t="n">
        <f aca="false">E15+E17</f>
        <v>459000</v>
      </c>
      <c r="F16" s="7" t="n">
        <f aca="false">F15+F17</f>
        <v>1209600</v>
      </c>
    </row>
    <row r="18" customFormat="false" ht="15" hidden="false" customHeight="false" outlineLevel="0" collapsed="false">
      <c r="A18" s="4" t="s">
        <v>42</v>
      </c>
    </row>
    <row r="19" customFormat="false" ht="15" hidden="false" customHeight="false" outlineLevel="0" collapsed="false">
      <c r="A19" s="0" t="s">
        <v>43</v>
      </c>
      <c r="B19" s="8" t="n">
        <v>180000</v>
      </c>
      <c r="C19" s="8" t="n">
        <v>300000</v>
      </c>
      <c r="D19" s="8" t="n">
        <v>450000</v>
      </c>
      <c r="E19" s="8" t="n">
        <v>600000</v>
      </c>
      <c r="F19" s="8" t="n">
        <v>800000</v>
      </c>
    </row>
    <row r="20" customFormat="false" ht="15" hidden="false" customHeight="false" outlineLevel="0" collapsed="false">
      <c r="A20" s="0" t="s">
        <v>44</v>
      </c>
      <c r="B20" s="8" t="n">
        <v>15000</v>
      </c>
      <c r="C20" s="8" t="n">
        <v>35000</v>
      </c>
      <c r="D20" s="8" t="n">
        <v>60000</v>
      </c>
      <c r="E20" s="8" t="n">
        <v>100000</v>
      </c>
      <c r="F20" s="8" t="n">
        <v>150000</v>
      </c>
    </row>
    <row r="21" customFormat="false" ht="15" hidden="false" customHeight="false" outlineLevel="0" collapsed="false">
      <c r="A21" s="0" t="s">
        <v>45</v>
      </c>
      <c r="B21" s="8" t="n">
        <v>80000</v>
      </c>
      <c r="C21" s="8" t="n">
        <v>200000</v>
      </c>
      <c r="D21" s="8" t="n">
        <v>400000</v>
      </c>
      <c r="E21" s="8" t="n">
        <v>600000</v>
      </c>
      <c r="F21" s="8" t="n">
        <v>900000</v>
      </c>
    </row>
    <row r="22" customFormat="false" ht="15" hidden="false" customHeight="false" outlineLevel="0" collapsed="false">
      <c r="A22" s="0" t="s">
        <v>46</v>
      </c>
      <c r="B22" s="8" t="n">
        <v>25000</v>
      </c>
      <c r="C22" s="8" t="n">
        <v>40000</v>
      </c>
      <c r="D22" s="8" t="n">
        <v>60000</v>
      </c>
      <c r="E22" s="8" t="n">
        <v>80000</v>
      </c>
      <c r="F22" s="8" t="n">
        <v>120000</v>
      </c>
    </row>
    <row r="23" customFormat="false" ht="15" hidden="false" customHeight="false" outlineLevel="0" collapsed="false">
      <c r="A23" s="0" t="s">
        <v>47</v>
      </c>
      <c r="B23" s="8" t="n">
        <v>50000</v>
      </c>
      <c r="C23" s="8" t="n">
        <v>80000</v>
      </c>
      <c r="D23" s="8" t="n">
        <v>120000</v>
      </c>
      <c r="E23" s="8" t="n">
        <v>160000</v>
      </c>
      <c r="F23" s="8" t="n">
        <v>220000</v>
      </c>
    </row>
    <row r="24" customFormat="false" ht="15" hidden="false" customHeight="false" outlineLevel="0" collapsed="false">
      <c r="A24" s="4" t="s">
        <v>48</v>
      </c>
      <c r="B24" s="7" t="n">
        <f aca="false">SUM(B19:B23)</f>
        <v>350000</v>
      </c>
      <c r="C24" s="7" t="n">
        <f aca="false">SUM(C19:C23)</f>
        <v>655000</v>
      </c>
      <c r="D24" s="7" t="n">
        <f aca="false">SUM(D19:D23)</f>
        <v>1090000</v>
      </c>
      <c r="E24" s="7" t="n">
        <f aca="false">SUM(E19:E23)</f>
        <v>1540000</v>
      </c>
      <c r="F24" s="7" t="n">
        <f aca="false">SUM(F19:F23)</f>
        <v>2190000</v>
      </c>
    </row>
    <row r="26" customFormat="false" ht="15" hidden="false" customHeight="false" outlineLevel="0" collapsed="false">
      <c r="A26" s="9" t="s">
        <v>49</v>
      </c>
      <c r="B26" s="10" t="n">
        <f aca="false">B19-B29</f>
        <v>180000</v>
      </c>
      <c r="C26" s="10" t="n">
        <f aca="false">C19-C29</f>
        <v>300000</v>
      </c>
      <c r="D26" s="10" t="n">
        <f aca="false">D19-D29</f>
        <v>450000</v>
      </c>
      <c r="E26" s="10" t="n">
        <f aca="false">E19-E29</f>
        <v>600000</v>
      </c>
      <c r="F26" s="10" t="n">
        <f aca="false">F19-F29</f>
        <v>800000</v>
      </c>
    </row>
    <row r="29" customFormat="false" ht="15" hidden="false" customHeight="false" outlineLevel="0" collapsed="false">
      <c r="A29" s="4" t="s">
        <v>50</v>
      </c>
    </row>
    <row r="30" customFormat="false" ht="15" hidden="false" customHeight="false" outlineLevel="0" collapsed="false">
      <c r="A30" s="0" t="s">
        <v>51</v>
      </c>
      <c r="B30" s="11" t="n">
        <f aca="false">B19</f>
        <v>180000</v>
      </c>
      <c r="C30" s="11" t="n">
        <f aca="false">C19</f>
        <v>300000</v>
      </c>
      <c r="D30" s="11" t="n">
        <f aca="false">D19</f>
        <v>450000</v>
      </c>
      <c r="E30" s="11" t="n">
        <f aca="false">E19</f>
        <v>600000</v>
      </c>
      <c r="F30" s="11" t="n">
        <f aca="false">F19</f>
        <v>800000</v>
      </c>
    </row>
    <row r="31" customFormat="false" ht="15" hidden="false" customHeight="false" outlineLevel="0" collapsed="false">
      <c r="A31" s="0" t="s">
        <v>52</v>
      </c>
      <c r="B31" s="12" t="s">
        <v>53</v>
      </c>
      <c r="C31" s="12" t="s">
        <v>54</v>
      </c>
      <c r="D31" s="12" t="s">
        <v>55</v>
      </c>
      <c r="E31" s="12" t="s">
        <v>56</v>
      </c>
      <c r="F31" s="12" t="s">
        <v>57</v>
      </c>
    </row>
    <row r="32" customFormat="false" ht="15" hidden="false" customHeight="false" outlineLevel="0" collapsed="false">
      <c r="A32" s="0" t="s">
        <v>58</v>
      </c>
      <c r="B32" s="13" t="s">
        <v>59</v>
      </c>
      <c r="C32" s="13" t="s">
        <v>60</v>
      </c>
      <c r="D32" s="13" t="s">
        <v>61</v>
      </c>
      <c r="E32" s="13" t="s">
        <v>62</v>
      </c>
      <c r="F32" s="13" t="s">
        <v>63</v>
      </c>
    </row>
    <row r="33" customFormat="false" ht="15" hidden="false" customHeight="false" outlineLevel="0" collapsed="false">
      <c r="A33" s="0" t="s">
        <v>64</v>
      </c>
      <c r="B33" s="14" t="s">
        <v>65</v>
      </c>
      <c r="C33" s="14" t="s">
        <v>65</v>
      </c>
      <c r="D33" s="14" t="s">
        <v>65</v>
      </c>
      <c r="E33" s="14" t="s">
        <v>65</v>
      </c>
      <c r="F33" s="14" t="s">
        <v>65</v>
      </c>
    </row>
    <row r="34" customFormat="false" ht="15" hidden="false" customHeight="false" outlineLevel="0" collapsed="false">
      <c r="A34" s="0" t="s">
        <v>66</v>
      </c>
      <c r="B34" s="12" t="n">
        <f aca="false">((C19-B19)/B19)*100-30</f>
        <v>36.6666666666667</v>
      </c>
      <c r="C34" s="12" t="n">
        <f aca="false">((D19-C19)/C19)*100-25</f>
        <v>25</v>
      </c>
      <c r="D34" s="12" t="n">
        <f aca="false">((E19-D19)/D19)*100-20</f>
        <v>13.3333333333333</v>
      </c>
      <c r="E34" s="12" t="n">
        <f aca="false">((F19-E19)/E19)*100-15</f>
        <v>18.3333333333333</v>
      </c>
      <c r="F34" s="12" t="s">
        <v>67</v>
      </c>
    </row>
    <row r="37" customFormat="false" ht="15" hidden="false" customHeight="false" outlineLevel="0" collapsed="false">
      <c r="A37" s="4" t="s">
        <v>68</v>
      </c>
    </row>
    <row r="38" customFormat="false" ht="15" hidden="false" customHeight="false" outlineLevel="0" collapsed="false">
      <c r="A38" s="0" t="s">
        <v>69</v>
      </c>
      <c r="B38" s="15" t="n">
        <v>500000</v>
      </c>
    </row>
    <row r="39" customFormat="false" ht="15" hidden="false" customHeight="false" outlineLevel="0" collapsed="false">
      <c r="A39" s="0" t="s">
        <v>70</v>
      </c>
      <c r="B39" s="16" t="n">
        <f aca="false">B3-B30</f>
        <v>-180000</v>
      </c>
      <c r="C39" s="16" t="n">
        <f aca="false">B39+C31</f>
        <v>-179992</v>
      </c>
      <c r="D39" s="16" t="n">
        <f aca="false">C39+D31</f>
        <v>-179986</v>
      </c>
      <c r="E39" s="16" t="n">
        <f aca="false">D39+E31</f>
        <v>-179982</v>
      </c>
      <c r="F39" s="16" t="n">
        <f aca="false">E39+F31</f>
        <v>-179979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2026-04-01T09:36:02Z</dcterms:created>
  <dc:creator>openpyxl</dc:creator>
  <dc:description/>
  <dc:language>en-US</dc:language>
  <cp:lastModifiedBy/>
  <dcterms:modified xsi:type="dcterms:W3CDTF">2026-04-01T09:36:02Z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