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ncial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<sst xmlns="http://schemas.openxmlformats.org/spreadsheetml/2006/main" count="32" uniqueCount="32">
  <si>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VotePath™ Financial Model (Pre-Seed → Series A)</t>
  </si>
  <si>
    <t xml:space="preserve">Metric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</si>
  <si>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</si>
  <si>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</si>
  <si>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</si>
  <si>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</si>
  <si>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</si>
  <si>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ASSUMPTIONS</t>
  </si>
  <si>
    <t xml:space="preserve">Communities Under Management</t>
  </si>
  <si>
    <t xml:space="preserve">Avg Residents per Community</t>
  </si>
  <si>
    <t xml:space="preserve">ARPU ($/resident/month)</t>
  </si>
  <si>
    <t xml:space="preserve">Eng &amp; Product (monthly)</t>
  </si>
  <si>
    <t xml:space="preserve">Sales &amp; Marketing (monthly)</t>
  </si>
  <si>
    <t xml:space="preserve">Compliance &amp; Legal (monthly)</t>
  </si>
  <si>
    <t xml:space="preserve">Operations &amp; Overhead (monthly)</t>
  </si>
  <si>
    <t xml:space="preserve">REVENUE</t>
  </si>
  <si>
    <t xml:space="preserve">Total Residents</t>
  </si>
  <si>
    <t xml:space="preserve">Monthly Revenue (MRR)</t>
  </si>
  <si>
    <t xml:space="preserve">Annual Revenue (ARR)</t>
  </si>
  <si>
    <t xml:space="preserve">OPERATING COSTS</t>
  </si>
  <si>
    <t xml:space="preserve">Total Monthly OpEx</t>
  </si>
  <si>
    <t xml:space="preserve">Total Annual OpEx</t>
  </si>
  <si>
    <t xml:space="preserve">PROFITABILITY</t>
  </si>
  <si>
    <t xml:space="preserve">EBITDA</t>
  </si>
  <si>
    <t xml:space="preserve">EBITDA Margin %</t>
  </si>
  <si>
    <t xml:space="preserve">KEY METRICS</t>
  </si>
  <si>
    <t xml:space="preserve">LTV per Community</t>
  </si>
  <si>
    <t xml:space="preserve">CAC per Community</t>
  </si>
  <si>
    <t xml:space="preserve">LTV:CAC Ratio</t>
  </si>
  <si>
    <t xml:space="preserve">FUNDING &amp; OUTLOOK</t>
  </si>
  <si>
    <t xml:space="preserve">Pre-Seed Target</t>
  </si>
  <si>
    <t xml:space="preserve">Year 1-5 ARR Progression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</si>
</sst>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"/>
    <numFmt numFmtId="166" formatCode="\$#,##0"/>
    <numFmt numFmtId="167" formatCode="#,##0"/>
    <numFmt numFmtId="168" formatCode="0%"/>
    <numFmt numFmtId="169" formatCode="0.0\x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sz val="11"/>
      <color rgb="FF0000FF"/>
      <name val="Cambria"/>
      <family val="0"/>
      <charset val="1"/>
    </font>
    <font>
      <b val="true"/>
      <u val="single"/>
      <sz val="11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000000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8B5CF6"/>
        <bgColor rgb="FF9999FF"/>
      </patternFill>
    </fill>
    <fill>
      <patternFill patternType="solid">
        <fgColor rgb="FFE8E8F0"/>
        <bgColor rgb="FFD5E8F0"/>
      </patternFill>
    </fill>
    <fill>
      <patternFill patternType="solid">
        <fgColor rgb="FFD5E8F0"/>
        <bgColor rgb="FFE8E8F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5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F0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8B5CF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8"/>
    <col collapsed="false" customWidth="true" hidden="false" outlineLevel="0" max="6" min="2" style="0" width="15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customFormat="false" ht="15" hidden="false" customHeight="false" outlineLevel="0" collapsed="false">
      <c r="A4" s="3" t="s">
        <v>7</v>
      </c>
    </row>
    <row r="5" customFormat="false" ht="15" hidden="false" customHeight="false" outlineLevel="0" collapsed="false">
      <c r="A5" s="0" t="s">
        <v>8</v>
      </c>
      <c r="B5" s="4" t="n">
        <v>1</v>
      </c>
      <c r="C5" s="4" t="n">
        <v>3</v>
      </c>
      <c r="D5" s="4" t="n">
        <v>7</v>
      </c>
      <c r="E5" s="4" t="n">
        <v>12</v>
      </c>
      <c r="F5" s="4" t="n">
        <v>18</v>
      </c>
    </row>
    <row r="6" customFormat="false" ht="15" hidden="false" customHeight="false" outlineLevel="0" collapsed="false">
      <c r="A6" s="0" t="s">
        <v>9</v>
      </c>
      <c r="B6" s="4" t="n">
        <v>200</v>
      </c>
      <c r="C6" s="4" t="n">
        <v>250</v>
      </c>
      <c r="D6" s="4" t="n">
        <v>280</v>
      </c>
      <c r="E6" s="4" t="n">
        <v>300</v>
      </c>
      <c r="F6" s="4" t="n">
        <v>320</v>
      </c>
    </row>
    <row r="7" customFormat="false" ht="15" hidden="false" customHeight="false" outlineLevel="0" collapsed="false">
      <c r="A7" s="0" t="s">
        <v>10</v>
      </c>
      <c r="B7" s="5" t="n">
        <v>2</v>
      </c>
      <c r="C7" s="5" t="n">
        <v>2.25</v>
      </c>
      <c r="D7" s="5" t="n">
        <v>2.5</v>
      </c>
      <c r="E7" s="5" t="n">
        <v>2.75</v>
      </c>
      <c r="F7" s="5" t="n">
        <v>3</v>
      </c>
    </row>
    <row r="8" customFormat="false" ht="15" hidden="false" customHeight="false" outlineLevel="0" collapsed="false">
      <c r="A8" s="0" t="s">
        <v>11</v>
      </c>
      <c r="B8" s="6" t="n">
        <v>15000</v>
      </c>
      <c r="C8" s="6" t="n">
        <v>18000</v>
      </c>
      <c r="D8" s="6" t="n">
        <v>22000</v>
      </c>
      <c r="E8" s="6" t="n">
        <v>25000</v>
      </c>
      <c r="F8" s="6" t="n">
        <v>28000</v>
      </c>
    </row>
    <row r="9" customFormat="false" ht="15" hidden="false" customHeight="false" outlineLevel="0" collapsed="false">
      <c r="A9" s="0" t="s">
        <v>12</v>
      </c>
      <c r="B9" s="6" t="n">
        <v>8000</v>
      </c>
      <c r="C9" s="6" t="n">
        <v>12000</v>
      </c>
      <c r="D9" s="6" t="n">
        <v>15000</v>
      </c>
      <c r="E9" s="6" t="n">
        <v>18000</v>
      </c>
      <c r="F9" s="6" t="n">
        <v>20000</v>
      </c>
    </row>
    <row r="10" customFormat="false" ht="15" hidden="false" customHeight="false" outlineLevel="0" collapsed="false">
      <c r="A10" s="0" t="s">
        <v>13</v>
      </c>
      <c r="B10" s="6" t="n">
        <v>5000</v>
      </c>
      <c r="C10" s="6" t="n">
        <v>6000</v>
      </c>
      <c r="D10" s="6" t="n">
        <v>7000</v>
      </c>
      <c r="E10" s="6" t="n">
        <v>8000</v>
      </c>
      <c r="F10" s="6" t="n">
        <v>9000</v>
      </c>
    </row>
    <row r="11" customFormat="false" ht="15" hidden="false" customHeight="false" outlineLevel="0" collapsed="false">
      <c r="A11" s="0" t="s">
        <v>14</v>
      </c>
      <c r="B11" s="6" t="n">
        <v>4000</v>
      </c>
      <c r="C11" s="6" t="n">
        <v>5000</v>
      </c>
      <c r="D11" s="6" t="n">
        <v>6500</v>
      </c>
      <c r="E11" s="6" t="n">
        <v>7500</v>
      </c>
      <c r="F11" s="6" t="n">
        <v>8500</v>
      </c>
    </row>
    <row r="13" customFormat="false" ht="15" hidden="false" customHeight="false" outlineLevel="0" collapsed="false">
      <c r="A13" s="7" t="s">
        <v>15</v>
      </c>
    </row>
    <row r="14" customFormat="false" ht="15" hidden="false" customHeight="false" outlineLevel="0" collapsed="false">
      <c r="A14" s="0" t="s">
        <v>16</v>
      </c>
      <c r="B14" s="8" t="n">
        <f aca="false">B5*B6</f>
        <v>200</v>
      </c>
      <c r="C14" s="8" t="n">
        <f aca="false">C5*C6</f>
        <v>750</v>
      </c>
      <c r="D14" s="8" t="n">
        <f aca="false">D5*D6</f>
        <v>1960</v>
      </c>
      <c r="E14" s="8" t="n">
        <f aca="false">E5*E6</f>
        <v>3600</v>
      </c>
      <c r="F14" s="8" t="n">
        <f aca="false">F5*F6</f>
        <v>5760</v>
      </c>
    </row>
    <row r="15" customFormat="false" ht="15" hidden="false" customHeight="false" outlineLevel="0" collapsed="false">
      <c r="A15" s="0" t="s">
        <v>17</v>
      </c>
      <c r="B15" s="9" t="n">
        <f aca="false">B14*B7</f>
        <v>400</v>
      </c>
      <c r="C15" s="9" t="n">
        <f aca="false">C14*C7</f>
        <v>1687.5</v>
      </c>
      <c r="D15" s="9" t="n">
        <f aca="false">D14*D7</f>
        <v>4900</v>
      </c>
      <c r="E15" s="9" t="n">
        <f aca="false">E14*E7</f>
        <v>9900</v>
      </c>
      <c r="F15" s="9" t="n">
        <f aca="false">F14*F7</f>
        <v>17280</v>
      </c>
    </row>
    <row r="16" customFormat="false" ht="15" hidden="false" customHeight="false" outlineLevel="0" collapsed="false">
      <c r="A16" s="0" t="s">
        <v>18</v>
      </c>
      <c r="B16" s="10" t="n">
        <f aca="false">B15*12</f>
        <v>4800</v>
      </c>
      <c r="C16" s="10" t="n">
        <f aca="false">C15*12</f>
        <v>20250</v>
      </c>
      <c r="D16" s="10" t="n">
        <f aca="false">D15*12</f>
        <v>58800</v>
      </c>
      <c r="E16" s="10" t="n">
        <f aca="false">E15*12</f>
        <v>118800</v>
      </c>
      <c r="F16" s="10" t="n">
        <f aca="false">F15*12</f>
        <v>207360</v>
      </c>
    </row>
    <row r="18" customFormat="false" ht="15" hidden="false" customHeight="false" outlineLevel="0" collapsed="false">
      <c r="A18" s="7" t="s">
        <v>19</v>
      </c>
    </row>
    <row r="19" customFormat="false" ht="15" hidden="false" customHeight="false" outlineLevel="0" collapsed="false">
      <c r="A19" s="0" t="s">
        <v>20</v>
      </c>
      <c r="B19" s="9" t="n">
        <f aca="false">B8+B9+B10+B11</f>
        <v>32000</v>
      </c>
      <c r="C19" s="9" t="n">
        <f aca="false">C8+C9+C10+C11</f>
        <v>41000</v>
      </c>
      <c r="D19" s="9" t="n">
        <f aca="false">D8+D9+D10+D11</f>
        <v>50500</v>
      </c>
      <c r="E19" s="9" t="n">
        <f aca="false">E8+E9+E10+E11</f>
        <v>58500</v>
      </c>
      <c r="F19" s="9" t="n">
        <f aca="false">F8+F9+F10+F11</f>
        <v>65500</v>
      </c>
    </row>
    <row r="20" customFormat="false" ht="15" hidden="false" customHeight="false" outlineLevel="0" collapsed="false">
      <c r="A20" s="0" t="s">
        <v>21</v>
      </c>
      <c r="B20" s="10" t="n">
        <f aca="false">B19*12</f>
        <v>384000</v>
      </c>
      <c r="C20" s="10" t="n">
        <f aca="false">C19*12</f>
        <v>492000</v>
      </c>
      <c r="D20" s="10" t="n">
        <f aca="false">D19*12</f>
        <v>606000</v>
      </c>
      <c r="E20" s="10" t="n">
        <f aca="false">E19*12</f>
        <v>702000</v>
      </c>
      <c r="F20" s="10" t="n">
        <f aca="false">F19*12</f>
        <v>786000</v>
      </c>
    </row>
    <row r="22" customFormat="false" ht="15" hidden="false" customHeight="false" outlineLevel="0" collapsed="false">
      <c r="A22" s="7" t="s">
        <v>22</v>
      </c>
    </row>
    <row r="23" customFormat="false" ht="15" hidden="false" customHeight="false" outlineLevel="0" collapsed="false">
      <c r="A23" s="0" t="s">
        <v>23</v>
      </c>
      <c r="B23" s="11" t="n">
        <f aca="false">B16-B20</f>
        <v>-379200</v>
      </c>
      <c r="C23" s="11" t="n">
        <f aca="false">C16-C20</f>
        <v>-471750</v>
      </c>
      <c r="D23" s="11" t="n">
        <f aca="false">D16-D20</f>
        <v>-547200</v>
      </c>
      <c r="E23" s="11" t="n">
        <f aca="false">E16-E20</f>
        <v>-583200</v>
      </c>
      <c r="F23" s="11" t="n">
        <f aca="false">F16-F20</f>
        <v>-578640</v>
      </c>
    </row>
    <row r="24" customFormat="false" ht="15" hidden="false" customHeight="false" outlineLevel="0" collapsed="false">
      <c r="A24" s="0" t="s">
        <v>24</v>
      </c>
      <c r="B24" s="12" t="n">
        <f aca="false">IF(B16=0,0,B23/B16)</f>
        <v>-79</v>
      </c>
      <c r="C24" s="12" t="n">
        <f aca="false">IF(C16=0,0,C23/C16)</f>
        <v>-23.2962962962963</v>
      </c>
      <c r="D24" s="12" t="n">
        <f aca="false">IF(D16=0,0,D23/D16)</f>
        <v>-9.30612244897959</v>
      </c>
      <c r="E24" s="12" t="n">
        <f aca="false">IF(E16=0,0,E23/E16)</f>
        <v>-4.90909090909091</v>
      </c>
      <c r="F24" s="12" t="n">
        <f aca="false">IF(F16=0,0,F23/F16)</f>
        <v>-2.79050925925926</v>
      </c>
    </row>
    <row r="26" customFormat="false" ht="15" hidden="false" customHeight="false" outlineLevel="0" collapsed="false">
      <c r="A26" s="7" t="s">
        <v>25</v>
      </c>
    </row>
    <row r="27" customFormat="false" ht="15" hidden="false" customHeight="false" outlineLevel="0" collapsed="false">
      <c r="A27" s="0" t="s">
        <v>26</v>
      </c>
      <c r="B27" s="9" t="n">
        <f aca="false">IF(B5=0,0,(B15*12)/B5)</f>
        <v>4800</v>
      </c>
      <c r="C27" s="9" t="n">
        <f aca="false">IF(C5=0,0,(C15*12)/C5)</f>
        <v>6750</v>
      </c>
      <c r="D27" s="9" t="n">
        <f aca="false">IF(D5=0,0,(D15*12)/D5)</f>
        <v>8400</v>
      </c>
      <c r="E27" s="9" t="n">
        <f aca="false">IF(E5=0,0,(E15*12)/E5)</f>
        <v>9900</v>
      </c>
      <c r="F27" s="9" t="n">
        <f aca="false">IF(F5=0,0,(F15*12)/F5)</f>
        <v>11520</v>
      </c>
    </row>
    <row r="28" customFormat="false" ht="15" hidden="false" customHeight="false" outlineLevel="0" collapsed="false">
      <c r="A28" s="0" t="s">
        <v>27</v>
      </c>
      <c r="B28" s="9" t="n">
        <f aca="false">IF(B5=0,0,(B9*12)/B5)</f>
        <v>96000</v>
      </c>
      <c r="C28" s="9" t="n">
        <f aca="false">IF(C5=0,0,(C9*12)/C5)</f>
        <v>48000</v>
      </c>
      <c r="D28" s="9" t="n">
        <f aca="false">IF(D5=0,0,(D9*12)/D5)</f>
        <v>25714.2857142857</v>
      </c>
      <c r="E28" s="9" t="n">
        <f aca="false">IF(E5=0,0,(E9*12)/E5)</f>
        <v>18000</v>
      </c>
      <c r="F28" s="9" t="n">
        <f aca="false">IF(F5=0,0,(F9*12)/F5)</f>
        <v>13333.3333333333</v>
      </c>
    </row>
    <row r="29" customFormat="false" ht="15" hidden="false" customHeight="false" outlineLevel="0" collapsed="false">
      <c r="A29" s="0" t="s">
        <v>28</v>
      </c>
      <c r="B29" s="13" t="n">
        <f aca="false">IF(B28=0,0,B27/B28)</f>
        <v>0.05</v>
      </c>
      <c r="C29" s="13" t="n">
        <f aca="false">IF(C28=0,0,C27/C28)</f>
        <v>0.140625</v>
      </c>
      <c r="D29" s="13" t="n">
        <f aca="false">IF(D28=0,0,D27/D28)</f>
        <v>0.326666666666667</v>
      </c>
      <c r="E29" s="13" t="n">
        <f aca="false">IF(E28=0,0,E27/E28)</f>
        <v>0.55</v>
      </c>
      <c r="F29" s="13" t="n">
        <f aca="false">IF(F28=0,0,F27/F28)</f>
        <v>0.864</v>
      </c>
    </row>
    <row r="31" customFormat="false" ht="15" hidden="false" customHeight="false" outlineLevel="0" collapsed="false">
      <c r="A31" s="7" t="s">
        <v>29</v>
      </c>
    </row>
    <row r="32" customFormat="false" ht="15" hidden="false" customHeight="false" outlineLevel="0" collapsed="false">
      <c r="A32" s="0" t="s">
        <v>30</v>
      </c>
      <c r="B32" s="14" t="n">
        <v>500000</v>
      </c>
    </row>
    <row r="33" customFormat="false" ht="15" hidden="false" customHeight="false" outlineLevel="0" collapsed="false">
      <c r="A33" s="0" t="s">
        <v>31</v>
      </c>
      <c r="B33" s="15" t="n">
        <f aca="false">B16</f>
        <v>4800</v>
      </c>
      <c r="C33" s="15" t="n">
        <f aca="false">C16</f>
        <v>20250</v>
      </c>
      <c r="D33" s="15" t="n">
        <f aca="false">D16</f>
        <v>58800</v>
      </c>
      <c r="E33" s="15" t="n">
        <f aca="false">E16</f>
        <v>118800</v>
      </c>
      <c r="F33" s="15" t="n">
        <f aca="false">F16</f>
        <v>207360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2026-04-01T10:19:58Z</dcterms:created>
  <dc:creator>openpyxl</dc:creator>
  <dc:description/>
  <dc:language>en-US</dc:language>
  <cp:lastModifiedBy/>
  <dcterms:modified xsi:type="dcterms:W3CDTF">2026-04-01T10:19:58Z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