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<sst xmlns="http://schemas.openxmlformats.org/spreadsheetml/2006/main" count="39" uniqueCount="39">
  <si>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WarrantyChain™ - 5-Year Financial Model</t>
  </si>
  <si>
    <t xml:space="preserve">ASSUMPTIONS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</si>
  <si>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</si>
  <si>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</si>
  <si>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</si>
  <si>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</si>
  <si>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</si>
  <si>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</si>
  <si>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Avg Policies Under Management</t>
  </si>
  <si>
    <t xml:space="preserve">Avg Revenue per Policy ($/year)</t>
  </si>
  <si>
    <t xml:space="preserve">Settlement Volume ($M)</t>
  </si>
  <si>
    <t xml:space="preserve">Settlement Fee (% of volume)</t>
  </si>
  <si>
    <t xml:space="preserve">Base SaaS Fee ($K/year)</t>
  </si>
  <si>
    <t xml:space="preserve">REVENUE MODEL</t>
  </si>
  <si>
    <t xml:space="preserve">Component</t>
  </si>
  <si>
    <t xml:space="preserve">Policy SaaS Revenue ($K)</t>
  </si>
  <si>
    <t xml:space="preserve">Settlement Fee Revenue ($K)</t>
  </si>
  <si>
    <t xml:space="preserve">Total Revenue ($K)</t>
  </si>
  <si>
    <t xml:space="preserve">Total Revenue ($M)</t>
  </si>
  <si>
    <t xml:space="preserve">OPERATING COSTS</t>
  </si>
  <si>
    <t xml:space="preserve">Item</t>
  </si>
  <si>
    <t xml:space="preserve">Engineering (% of Revenue)</t>
  </si>
  <si>
    <t xml:space="preserve">Sales &amp; Marketing (% of Revenue)</t>
  </si>
  <si>
    <t xml:space="preserve">G&amp;A (% of Revenue)</t>
  </si>
  <si>
    <t xml:space="preserve">Total OpEx (% of Revenue)</t>
  </si>
  <si>
    <t xml:space="preserve">Total OpEx ($K)</t>
  </si>
  <si>
    <t xml:space="preserve">PROFITABILITY</t>
  </si>
  <si>
    <t xml:space="preserve">EBITDA ($K)</t>
  </si>
  <si>
    <t xml:space="preserve">EBITDA Margin (%)</t>
  </si>
  <si>
    <t xml:space="preserve">Cumulative Cash (Post Pre-Seed) ($K)</t>
  </si>
  <si>
    <t xml:space="preserve">SUMMARY</t>
  </si>
  <si>
    <t xml:space="preserve">Total Revenue</t>
  </si>
  <si>
    <t xml:space="preserve">Gross Margin %</t>
  </si>
  <si>
    <t xml:space="preserve">EBITDA</t>
  </si>
  <si>
    <t xml:space="preserve">Year End Cash (Post Pre-Seed)</t>
  </si>
  <si>
    <t xml:space="preserve">KEY METRICS</t>
  </si>
  <si>
    <t xml:space="preserve">Policies Under Management</t>
  </si>
  <si>
    <t xml:space="preserve">Revenue per Policy (Annual)</t>
  </si>
  <si>
    <t xml:space="preserve">Customer CAC (est.)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</si>
</sst>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#,##0"/>
    <numFmt numFmtId="167" formatCode="0.0%"/>
    <numFmt numFmtId="168" formatCode="\$#,##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59E0B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C1C28"/>
        <bgColor rgb="FF333300"/>
      </patternFill>
    </fill>
    <fill>
      <patternFill patternType="solid">
        <fgColor rgb="FFE3F2FD"/>
        <bgColor rgb="FFE8F4F8"/>
      </patternFill>
    </fill>
    <fill>
      <patternFill patternType="solid">
        <fgColor rgb="FFFFFFFF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E8F4F8"/>
        <bgColor rgb="FFE3F2FD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5" t="n">
        <v>10000</v>
      </c>
      <c r="C5" s="5" t="n">
        <v>50000</v>
      </c>
      <c r="D5" s="5" t="n">
        <v>150000</v>
      </c>
      <c r="E5" s="5" t="n">
        <v>400000</v>
      </c>
      <c r="F5" s="5" t="n">
        <v>800000</v>
      </c>
    </row>
    <row r="6" customFormat="false" ht="15" hidden="false" customHeight="false" outlineLevel="0" collapsed="false">
      <c r="A6" s="4" t="s">
        <v>9</v>
      </c>
      <c r="B6" s="6" t="n">
        <v>36</v>
      </c>
      <c r="C6" s="6" t="n">
        <v>36</v>
      </c>
      <c r="D6" s="6" t="n">
        <v>36</v>
      </c>
      <c r="E6" s="6" t="n">
        <v>36</v>
      </c>
      <c r="F6" s="6" t="n">
        <v>36</v>
      </c>
    </row>
    <row r="7" customFormat="false" ht="15" hidden="false" customHeight="false" outlineLevel="0" collapsed="false">
      <c r="A7" s="4" t="s">
        <v>10</v>
      </c>
      <c r="B7" s="6" t="n">
        <v>5</v>
      </c>
      <c r="C7" s="6" t="n">
        <v>25</v>
      </c>
      <c r="D7" s="6" t="n">
        <v>80</v>
      </c>
      <c r="E7" s="6" t="n">
        <v>200</v>
      </c>
      <c r="F7" s="6" t="n">
        <v>350</v>
      </c>
    </row>
    <row r="8" customFormat="false" ht="15" hidden="false" customHeight="false" outlineLevel="0" collapsed="false">
      <c r="A8" s="4" t="s">
        <v>11</v>
      </c>
      <c r="B8" s="7" t="n">
        <v>0.003</v>
      </c>
      <c r="C8" s="7" t="n">
        <v>0.003</v>
      </c>
      <c r="D8" s="7" t="n">
        <v>0.003</v>
      </c>
      <c r="E8" s="7" t="n">
        <v>0.0025</v>
      </c>
      <c r="F8" s="7" t="n">
        <v>0.0025</v>
      </c>
    </row>
    <row r="9" customFormat="false" ht="15" hidden="false" customHeight="false" outlineLevel="0" collapsed="false">
      <c r="A9" s="4" t="s">
        <v>12</v>
      </c>
      <c r="B9" s="6" t="n">
        <v>40</v>
      </c>
      <c r="C9" s="6" t="n">
        <v>120</v>
      </c>
      <c r="D9" s="6" t="n">
        <v>240</v>
      </c>
      <c r="E9" s="6" t="n">
        <v>360</v>
      </c>
      <c r="F9" s="6" t="n">
        <v>480</v>
      </c>
    </row>
    <row r="12" customFormat="false" ht="15" hidden="false" customHeight="false" outlineLevel="0" collapsed="false">
      <c r="A12" s="2" t="s">
        <v>13</v>
      </c>
    </row>
    <row r="13" customFormat="false" ht="15" hidden="false" customHeight="false" outlineLevel="0" collapsed="false">
      <c r="A13" s="0" t="s">
        <v>14</v>
      </c>
      <c r="B13" s="3"/>
      <c r="C13" s="3"/>
      <c r="D13" s="3"/>
      <c r="E13" s="3"/>
      <c r="F13" s="3"/>
    </row>
    <row r="14" customFormat="false" ht="15" hidden="false" customHeight="false" outlineLevel="0" collapsed="false">
      <c r="A14" s="8" t="s">
        <v>15</v>
      </c>
      <c r="B14" s="9" t="n">
        <f aca="false">B5*B6</f>
        <v>360000</v>
      </c>
      <c r="C14" s="9" t="n">
        <f aca="false">C5*C6</f>
        <v>1800000</v>
      </c>
      <c r="D14" s="9" t="n">
        <f aca="false">D5*D6</f>
        <v>5400000</v>
      </c>
      <c r="E14" s="9" t="n">
        <f aca="false">E5*E6</f>
        <v>14400000</v>
      </c>
      <c r="F14" s="9" t="n">
        <f aca="false">F5*F6</f>
        <v>28800000</v>
      </c>
    </row>
    <row r="15" customFormat="false" ht="15" hidden="false" customHeight="false" outlineLevel="0" collapsed="false">
      <c r="A15" s="8" t="s">
        <v>16</v>
      </c>
      <c r="B15" s="9" t="n">
        <f aca="false">B7*B8</f>
        <v>0.015</v>
      </c>
      <c r="C15" s="9" t="n">
        <f aca="false">C7*C8</f>
        <v>0.075</v>
      </c>
      <c r="D15" s="9" t="n">
        <f aca="false">D7*D8</f>
        <v>0.24</v>
      </c>
      <c r="E15" s="9" t="n">
        <f aca="false">E7*E8</f>
        <v>0.5</v>
      </c>
      <c r="F15" s="9" t="n">
        <f aca="false">F7*F8</f>
        <v>0.875</v>
      </c>
    </row>
    <row r="16" customFormat="false" ht="15" hidden="false" customHeight="false" outlineLevel="0" collapsed="false">
      <c r="A16" s="10" t="s">
        <v>17</v>
      </c>
      <c r="B16" s="11" t="n">
        <f aca="false">B14+B15+B9</f>
        <v>360040.015</v>
      </c>
      <c r="C16" s="11" t="n">
        <f aca="false">C14+C15+C9</f>
        <v>1800120.075</v>
      </c>
      <c r="D16" s="11" t="n">
        <f aca="false">D14+D15+D9</f>
        <v>5400240.24</v>
      </c>
      <c r="E16" s="11" t="n">
        <f aca="false">E14+E15+E9</f>
        <v>14400360.5</v>
      </c>
      <c r="F16" s="11" t="n">
        <f aca="false">F14+F15+F9</f>
        <v>28800480.875</v>
      </c>
    </row>
    <row r="17" customFormat="false" ht="15" hidden="false" customHeight="false" outlineLevel="0" collapsed="false">
      <c r="A17" s="8" t="s">
        <v>18</v>
      </c>
      <c r="B17" s="12" t="n">
        <f aca="false">B16/1000</f>
        <v>360.040015</v>
      </c>
      <c r="C17" s="12" t="n">
        <f aca="false">C16/1000</f>
        <v>1800.120075</v>
      </c>
      <c r="D17" s="12" t="n">
        <f aca="false">D16/1000</f>
        <v>5400.24024</v>
      </c>
      <c r="E17" s="12" t="n">
        <f aca="false">E16/1000</f>
        <v>14400.3605</v>
      </c>
      <c r="F17" s="12" t="n">
        <f aca="false">F16/1000</f>
        <v>28800.480875</v>
      </c>
    </row>
    <row r="19" customFormat="false" ht="15" hidden="false" customHeight="false" outlineLevel="0" collapsed="false">
      <c r="A19" s="2" t="s">
        <v>19</v>
      </c>
    </row>
    <row r="20" customFormat="false" ht="15" hidden="false" customHeight="false" outlineLevel="0" collapsed="false">
      <c r="A20" s="0" t="s">
        <v>20</v>
      </c>
      <c r="B20" s="3"/>
      <c r="C20" s="3"/>
      <c r="D20" s="3"/>
      <c r="E20" s="3"/>
      <c r="F20" s="3"/>
    </row>
    <row r="21" customFormat="false" ht="15" hidden="false" customHeight="false" outlineLevel="0" collapsed="false">
      <c r="A21" s="0" t="s">
        <v>21</v>
      </c>
      <c r="B21" s="13" t="n">
        <v>0.4</v>
      </c>
      <c r="C21" s="13" t="n">
        <v>0.35</v>
      </c>
      <c r="D21" s="13" t="n">
        <v>0.3</v>
      </c>
      <c r="E21" s="13" t="n">
        <v>0.25</v>
      </c>
      <c r="F21" s="13" t="n">
        <v>0.22</v>
      </c>
    </row>
    <row r="22" customFormat="false" ht="15" hidden="false" customHeight="false" outlineLevel="0" collapsed="false">
      <c r="A22" s="0" t="s">
        <v>22</v>
      </c>
      <c r="B22" s="13" t="n">
        <v>0.25</v>
      </c>
      <c r="C22" s="13" t="n">
        <v>0.2</v>
      </c>
      <c r="D22" s="13" t="n">
        <v>0.15</v>
      </c>
      <c r="E22" s="13" t="n">
        <v>0.1</v>
      </c>
      <c r="F22" s="13" t="n">
        <v>0.08</v>
      </c>
    </row>
    <row r="23" customFormat="false" ht="15" hidden="false" customHeight="false" outlineLevel="0" collapsed="false">
      <c r="A23" s="0" t="s">
        <v>23</v>
      </c>
      <c r="B23" s="13" t="n">
        <v>0.15</v>
      </c>
      <c r="C23" s="13" t="n">
        <v>0.12</v>
      </c>
      <c r="D23" s="13" t="n">
        <v>0.1</v>
      </c>
      <c r="E23" s="13" t="n">
        <v>0.08</v>
      </c>
      <c r="F23" s="13" t="n">
        <v>0.07</v>
      </c>
    </row>
    <row r="24" customFormat="false" ht="15" hidden="false" customHeight="false" outlineLevel="0" collapsed="false">
      <c r="A24" s="0" t="s">
        <v>24</v>
      </c>
      <c r="B24" s="14" t="n">
        <f aca="false">SUM(B21:B23)</f>
        <v>0.8</v>
      </c>
      <c r="C24" s="14" t="n">
        <f aca="false">SUM(C21:C23)</f>
        <v>0.67</v>
      </c>
      <c r="D24" s="14" t="n">
        <f aca="false">SUM(D21:D23)</f>
        <v>0.55</v>
      </c>
      <c r="E24" s="14" t="n">
        <f aca="false">SUM(E21:E23)</f>
        <v>0.43</v>
      </c>
      <c r="F24" s="14" t="n">
        <f aca="false">SUM(F21:F23)</f>
        <v>0.37</v>
      </c>
    </row>
    <row r="25" customFormat="false" ht="15" hidden="false" customHeight="false" outlineLevel="0" collapsed="false">
      <c r="A25" s="0" t="s">
        <v>25</v>
      </c>
      <c r="B25" s="11" t="n">
        <f aca="false">B16*B24</f>
        <v>288032.012</v>
      </c>
      <c r="C25" s="11" t="n">
        <f aca="false">C16*C24</f>
        <v>1206080.45025</v>
      </c>
      <c r="D25" s="11" t="n">
        <f aca="false">D16*D24</f>
        <v>2970132.132</v>
      </c>
      <c r="E25" s="11" t="n">
        <f aca="false">E16*E24</f>
        <v>6192155.015</v>
      </c>
      <c r="F25" s="11" t="n">
        <f aca="false">F16*F24</f>
        <v>10656177.92375</v>
      </c>
    </row>
    <row r="27" customFormat="false" ht="15" hidden="false" customHeight="false" outlineLevel="0" collapsed="false">
      <c r="A27" s="2" t="s">
        <v>26</v>
      </c>
    </row>
    <row r="28" customFormat="false" ht="15" hidden="false" customHeight="false" outlineLevel="0" collapsed="false">
      <c r="A28" s="0" t="s">
        <v>27</v>
      </c>
      <c r="B28" s="11" t="n">
        <f aca="false">B16-B25</f>
        <v>72008.003</v>
      </c>
      <c r="C28" s="11" t="n">
        <f aca="false">C16-C25</f>
        <v>594039.62475</v>
      </c>
      <c r="D28" s="11" t="n">
        <f aca="false">D16-D25</f>
        <v>2430108.108</v>
      </c>
      <c r="E28" s="11" t="n">
        <f aca="false">E16-E25</f>
        <v>8208205.485</v>
      </c>
      <c r="F28" s="11" t="n">
        <f aca="false">F16-F25</f>
        <v>18144302.95125</v>
      </c>
    </row>
    <row r="29" customFormat="false" ht="15" hidden="false" customHeight="false" outlineLevel="0" collapsed="false">
      <c r="A29" s="0" t="s">
        <v>28</v>
      </c>
      <c r="B29" s="14" t="n">
        <f aca="false">IF(B16=0,0,B28/B16)</f>
        <v>0.2</v>
      </c>
      <c r="C29" s="14" t="n">
        <f aca="false">IF(C16=0,0,C28/C16)</f>
        <v>0.33</v>
      </c>
      <c r="D29" s="14" t="n">
        <f aca="false">IF(D16=0,0,D28/D16)</f>
        <v>0.45</v>
      </c>
      <c r="E29" s="14" t="n">
        <f aca="false">IF(E16=0,0,E28/E16)</f>
        <v>0.57</v>
      </c>
      <c r="F29" s="14" t="n">
        <f aca="false">IF(F16=0,0,F28/F16)</f>
        <v>0.63</v>
      </c>
    </row>
    <row r="30" customFormat="false" ht="15" hidden="false" customHeight="false" outlineLevel="0" collapsed="false">
      <c r="A30" s="0" t="s">
        <v>29</v>
      </c>
      <c r="B30" s="15" t="n">
        <f aca="false">-500</f>
        <v>-500</v>
      </c>
      <c r="C30" s="11" t="n">
        <f aca="false">B30+C28</f>
        <v>593539.62475</v>
      </c>
      <c r="D30" s="11" t="n">
        <f aca="false">C30+D28</f>
        <v>3023647.73275</v>
      </c>
      <c r="E30" s="11" t="n">
        <f aca="false">D30+E28</f>
        <v>11231853.21775</v>
      </c>
      <c r="F30" s="11" t="n">
        <f aca="false">E30+F28</f>
        <v>29376156.169</v>
      </c>
    </row>
    <row r="33" customFormat="false" ht="15" hidden="false" customHeight="false" outlineLevel="0" collapsed="false">
      <c r="A33" s="16" t="s">
        <v>30</v>
      </c>
    </row>
    <row r="34" customFormat="false" ht="15" hidden="false" customHeight="false" outlineLevel="0" collapsed="false">
      <c r="A34" s="17" t="s">
        <v>31</v>
      </c>
      <c r="B34" s="18" t="n">
        <f aca="false">B17</f>
        <v>360.040015</v>
      </c>
      <c r="C34" s="18" t="n">
        <f aca="false">C17</f>
        <v>1800.120075</v>
      </c>
      <c r="D34" s="18" t="n">
        <f aca="false">D17</f>
        <v>5400.24024</v>
      </c>
      <c r="E34" s="18" t="n">
        <f aca="false">E17</f>
        <v>14400.3605</v>
      </c>
      <c r="F34" s="18" t="n">
        <f aca="false">F17</f>
        <v>28800.480875</v>
      </c>
    </row>
    <row r="35" customFormat="false" ht="15" hidden="false" customHeight="false" outlineLevel="0" collapsed="false">
      <c r="A35" s="17" t="s">
        <v>32</v>
      </c>
      <c r="B35" s="19" t="n">
        <f aca="false">B29</f>
        <v>0.2</v>
      </c>
      <c r="C35" s="19" t="n">
        <f aca="false">C29</f>
        <v>0.33</v>
      </c>
      <c r="D35" s="19" t="n">
        <f aca="false">D29</f>
        <v>0.45</v>
      </c>
      <c r="E35" s="19" t="n">
        <f aca="false">E29</f>
        <v>0.57</v>
      </c>
      <c r="F35" s="19" t="n">
        <f aca="false">F29</f>
        <v>0.63</v>
      </c>
    </row>
    <row r="36" customFormat="false" ht="15" hidden="false" customHeight="false" outlineLevel="0" collapsed="false">
      <c r="A36" s="17" t="s">
        <v>33</v>
      </c>
      <c r="B36" s="20" t="n">
        <f aca="false">B28</f>
        <v>72008.003</v>
      </c>
      <c r="C36" s="20" t="n">
        <f aca="false">C28</f>
        <v>594039.62475</v>
      </c>
      <c r="D36" s="20" t="n">
        <f aca="false">D28</f>
        <v>2430108.108</v>
      </c>
      <c r="E36" s="20" t="n">
        <f aca="false">E28</f>
        <v>8208205.485</v>
      </c>
      <c r="F36" s="20" t="n">
        <f aca="false">F28</f>
        <v>18144302.95125</v>
      </c>
    </row>
    <row r="37" customFormat="false" ht="15" hidden="false" customHeight="false" outlineLevel="0" collapsed="false">
      <c r="A37" s="17" t="s">
        <v>34</v>
      </c>
      <c r="B37" s="20" t="n">
        <f aca="false">B30</f>
        <v>-500</v>
      </c>
      <c r="C37" s="20" t="n">
        <f aca="false">C30</f>
        <v>593539.62475</v>
      </c>
      <c r="D37" s="20" t="n">
        <f aca="false">D30</f>
        <v>3023647.73275</v>
      </c>
      <c r="E37" s="20" t="n">
        <f aca="false">E30</f>
        <v>11231853.21775</v>
      </c>
      <c r="F37" s="20" t="n">
        <f aca="false">F30</f>
        <v>29376156.169</v>
      </c>
    </row>
    <row r="40" customFormat="false" ht="15" hidden="false" customHeight="false" outlineLevel="0" collapsed="false">
      <c r="A40" s="17" t="s">
        <v>35</v>
      </c>
    </row>
    <row r="41" customFormat="false" ht="15" hidden="false" customHeight="false" outlineLevel="0" collapsed="false">
      <c r="A41" s="0" t="s">
        <v>36</v>
      </c>
      <c r="B41" s="21" t="n">
        <f aca="false">B5</f>
        <v>10000</v>
      </c>
      <c r="C41" s="21" t="n">
        <f aca="false">C5</f>
        <v>50000</v>
      </c>
      <c r="D41" s="21" t="n">
        <f aca="false">D5</f>
        <v>150000</v>
      </c>
      <c r="E41" s="21" t="n">
        <f aca="false">E5</f>
        <v>400000</v>
      </c>
      <c r="F41" s="21" t="n">
        <f aca="false">F5</f>
        <v>800000</v>
      </c>
    </row>
    <row r="42" customFormat="false" ht="15" hidden="false" customHeight="false" outlineLevel="0" collapsed="false">
      <c r="A42" s="0" t="s">
        <v>37</v>
      </c>
      <c r="B42" s="22" t="n">
        <f aca="false">60000</f>
        <v>60000</v>
      </c>
      <c r="C42" s="22" t="n">
        <f aca="false">B42*0.9</f>
        <v>54000</v>
      </c>
      <c r="D42" s="22" t="n">
        <f aca="false">B42*0.9</f>
        <v>54000</v>
      </c>
      <c r="E42" s="22" t="n">
        <f aca="false">B42*0.9</f>
        <v>54000</v>
      </c>
      <c r="F42" s="22" t="n">
        <f aca="false">B42*0.9</f>
        <v>54000</v>
      </c>
    </row>
    <row r="43" customFormat="false" ht="15" hidden="false" customHeight="false" outlineLevel="0" collapsed="false">
      <c r="A43" s="0" t="s">
        <v>38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2026-04-01T10:32:29Z</dcterms:created>
  <dc:creator>openpyxl</dc:creator>
  <dc:description/>
  <dc:language>en-US</dc:language>
  <cp:lastModifiedBy/>
  <dcterms:modified xsi:type="dcterms:W3CDTF">2026-04-01T10:32:29Z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